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Volumes/INTENSO/JOBS/空手道/空手 KARATE/JKA SHOKUKAI/JKA SHOKUKAI BERLIN/TOBU CUP 2023/Meldeliste/"/>
    </mc:Choice>
  </mc:AlternateContent>
  <xr:revisionPtr revIDLastSave="0" documentId="13_ncr:1_{899CB844-269E-5B46-96B8-50971D71B3E8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Einzelwettbewerb KATA" sheetId="2" r:id="rId1"/>
    <sheet name="Einzelwettbewerb KUMITE" sheetId="7" r:id="rId2"/>
    <sheet name="Teamwettbewerbe KATA" sheetId="3" r:id="rId3"/>
    <sheet name="Kategorien" sheetId="5" r:id="rId4"/>
    <sheet name="Menü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3" l="1"/>
  <c r="K12" i="3"/>
  <c r="K15" i="3"/>
  <c r="K18" i="3"/>
  <c r="K6" i="3"/>
  <c r="K21" i="3" s="1"/>
  <c r="I62" i="7"/>
  <c r="B62" i="7"/>
  <c r="I61" i="7"/>
  <c r="B61" i="7"/>
  <c r="I60" i="7"/>
  <c r="B60" i="7"/>
  <c r="I59" i="7"/>
  <c r="B59" i="7"/>
  <c r="I58" i="7"/>
  <c r="B58" i="7"/>
  <c r="I57" i="7"/>
  <c r="B57" i="7"/>
  <c r="I56" i="7"/>
  <c r="B56" i="7"/>
  <c r="I55" i="7"/>
  <c r="B55" i="7"/>
  <c r="I54" i="7"/>
  <c r="B54" i="7"/>
  <c r="I53" i="7"/>
  <c r="B53" i="7"/>
  <c r="I52" i="7"/>
  <c r="B52" i="7"/>
  <c r="I51" i="7"/>
  <c r="B51" i="7"/>
  <c r="I50" i="7"/>
  <c r="B50" i="7"/>
  <c r="I49" i="7"/>
  <c r="B49" i="7"/>
  <c r="I48" i="7"/>
  <c r="B48" i="7"/>
  <c r="I47" i="7"/>
  <c r="B47" i="7"/>
  <c r="I46" i="7"/>
  <c r="B46" i="7"/>
  <c r="I45" i="7"/>
  <c r="B45" i="7"/>
  <c r="I44" i="7"/>
  <c r="B44" i="7"/>
  <c r="I43" i="7"/>
  <c r="B43" i="7"/>
  <c r="I42" i="7"/>
  <c r="B42" i="7"/>
  <c r="I41" i="7"/>
  <c r="B41" i="7"/>
  <c r="I40" i="7"/>
  <c r="B40" i="7"/>
  <c r="I39" i="7"/>
  <c r="B39" i="7"/>
  <c r="I38" i="7"/>
  <c r="B38" i="7"/>
  <c r="I37" i="7"/>
  <c r="B37" i="7"/>
  <c r="I36" i="7"/>
  <c r="B36" i="7"/>
  <c r="I35" i="7"/>
  <c r="B35" i="7"/>
  <c r="I34" i="7"/>
  <c r="B34" i="7"/>
  <c r="I33" i="7"/>
  <c r="B33" i="7"/>
  <c r="I32" i="7"/>
  <c r="B32" i="7"/>
  <c r="I31" i="7"/>
  <c r="B31" i="7"/>
  <c r="I30" i="7"/>
  <c r="B30" i="7"/>
  <c r="I29" i="7"/>
  <c r="B29" i="7"/>
  <c r="I28" i="7"/>
  <c r="B28" i="7"/>
  <c r="I27" i="7"/>
  <c r="B27" i="7"/>
  <c r="I26" i="7"/>
  <c r="B26" i="7"/>
  <c r="I25" i="7"/>
  <c r="B25" i="7"/>
  <c r="I24" i="7"/>
  <c r="B24" i="7"/>
  <c r="I23" i="7"/>
  <c r="B23" i="7"/>
  <c r="I22" i="7"/>
  <c r="B22" i="7"/>
  <c r="I21" i="7"/>
  <c r="B21" i="7"/>
  <c r="I20" i="7"/>
  <c r="B20" i="7"/>
  <c r="I19" i="7"/>
  <c r="B19" i="7"/>
  <c r="I18" i="7"/>
  <c r="B18" i="7"/>
  <c r="I17" i="7"/>
  <c r="B17" i="7"/>
  <c r="I16" i="7"/>
  <c r="B16" i="7"/>
  <c r="I15" i="7"/>
  <c r="B15" i="7"/>
  <c r="I14" i="7"/>
  <c r="B14" i="7"/>
  <c r="I13" i="7"/>
  <c r="B13" i="7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13" i="2"/>
  <c r="C18" i="3"/>
  <c r="C15" i="3"/>
  <c r="C12" i="3"/>
  <c r="C9" i="3"/>
  <c r="C6" i="3"/>
  <c r="J2" i="3" l="1"/>
  <c r="I63" i="2"/>
  <c r="H2" i="2"/>
  <c r="H2" i="7"/>
  <c r="I6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tc={0E29C9C0-D813-4EF6-BF21-CAEB5534A9D6}</author>
    <author>tc={0B05E263-B9F9-46CA-9AC6-961B63DCEA4C}</author>
    <author>tc={46B9F86C-DDC9-4290-8C1B-007307D9091D}</author>
    <author>tc={95175AE9-627E-437E-856B-0698BAB02E4C}</author>
    <author>tc={22725F01-3B5E-4116-8BCE-A1E24932A2B2}</author>
    <author>tc={8C81C2F4-73BA-4D97-9316-582EFC685168}</author>
    <author>tc={2A6E6867-34AC-4ABF-91F2-6C181C4B183F}</author>
  </authors>
  <commentList>
    <comment ref="C12" authorId="0" shapeId="0" xr:uid="{0E29C9C0-D813-4EF6-BF21-CAEB5534A9D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den Vor- und Nachnamen im Format: Nachname, Vorname eintragen!</t>
      </text>
    </comment>
    <comment ref="D12" authorId="1" shapeId="0" xr:uid="{0B05E263-B9F9-46CA-9AC6-961B63DCEA4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das Alter über das DropDown Menü auswählen!</t>
      </text>
    </comment>
    <comment ref="E12" authorId="2" shapeId="0" xr:uid="{46B9F86C-DDC9-4290-8C1B-007307D9091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das Geschlecht über das DropDown Menü auswählen!</t>
      </text>
    </comment>
    <comment ref="F12" authorId="3" shapeId="0" xr:uid="{95175AE9-627E-437E-856B-0698BAB02E4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Graduierung über das DropDown Menü auswählen!</t>
      </text>
    </comment>
    <comment ref="G12" authorId="4" shapeId="0" xr:uid="{22725F01-3B5E-4116-8BCE-A1E24932A2B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Graduierung über das DropDown Menü auswählen!</t>
      </text>
    </comment>
    <comment ref="H12" authorId="5" shapeId="0" xr:uid="{8C81C2F4-73BA-4D97-9316-582EFC68516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Kategorie über das DropDown Menü auswählen!</t>
      </text>
    </comment>
    <comment ref="I12" authorId="6" shapeId="0" xr:uid="{2A6E6867-34AC-4ABF-91F2-6C181C4B183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Gebühren errechnen sich automatisch!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tc={0584E8BE-1BC2-4DB5-8327-BACEA50ED1CE}</author>
    <author>tc={B0D6A4A6-BD85-4975-AC58-8D7238C43908}</author>
    <author>tc={05897CE4-41BE-4056-A96C-AD98A2C7B8A1}</author>
    <author>tc={A9FE090A-158F-496C-8823-9285494F0856}</author>
    <author>tc={AFE9C4C1-55F0-44F2-B596-F92D20E96519}</author>
    <author>tc={F1D20F5C-26DA-4C43-B58A-062988E4B369}</author>
    <author>tc={07452D6B-2FA0-4840-A53E-89220733159F}</author>
  </authors>
  <commentList>
    <comment ref="C12" authorId="0" shapeId="0" xr:uid="{0584E8BE-1BC2-4DB5-8327-BACEA50ED1C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den Vor- und Nachnamen im Format: Nachname, Vorname eintragen!</t>
      </text>
    </comment>
    <comment ref="D12" authorId="1" shapeId="0" xr:uid="{B0D6A4A6-BD85-4975-AC58-8D7238C4390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das Alter über das DropDown Menü auswählen!</t>
      </text>
    </comment>
    <comment ref="E12" authorId="2" shapeId="0" xr:uid="{05897CE4-41BE-4056-A96C-AD98A2C7B8A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das Geschlecht über das DropDown Menü auswählen!</t>
      </text>
    </comment>
    <comment ref="F12" authorId="3" shapeId="0" xr:uid="{A9FE090A-158F-496C-8823-9285494F085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Graduierung über das DropDown Menü auswählen!</t>
      </text>
    </comment>
    <comment ref="G12" authorId="4" shapeId="0" xr:uid="{AFE9C4C1-55F0-44F2-B596-F92D20E9651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Graduierung über das DropDown Menü auswählen!</t>
      </text>
    </comment>
    <comment ref="H12" authorId="5" shapeId="0" xr:uid="{F1D20F5C-26DA-4C43-B58A-062988E4B36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Kategorie über das DropDown Menü auswählen!</t>
      </text>
    </comment>
    <comment ref="I12" authorId="6" shapeId="0" xr:uid="{07452D6B-2FA0-4840-A53E-89220733159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Gebühren errechnen sich automatisch!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tc={5F1D8B5A-73D9-4756-AE87-8366594CE753}</author>
    <author>tc={2A07AE95-A316-4780-B77B-E840255B6398}</author>
    <author>tc={57CFBDE2-170F-4535-B1DB-542051C22729}</author>
    <author>tc={8CCF44B5-A526-4CEC-AC7E-C44E47DF959D}</author>
    <author>tc={9A7D31C1-DF15-4F10-956D-CF192CE1C958}</author>
  </authors>
  <commentList>
    <comment ref="F5" authorId="0" shapeId="0" xr:uid="{5F1D8B5A-73D9-4756-AE87-8366594CE75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das Alter über das DropDown Menü auswählen!</t>
      </text>
    </comment>
    <comment ref="G5" authorId="1" shapeId="0" xr:uid="{2A07AE95-A316-4780-B77B-E840255B639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das Geschlecht über das DropDown Menü auswählen!</t>
      </text>
    </comment>
    <comment ref="H5" authorId="2" shapeId="0" xr:uid="{57CFBDE2-170F-4535-B1DB-542051C2272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Graduierung über das DropDown Menü auswählen!</t>
      </text>
    </comment>
    <comment ref="I5" authorId="3" shapeId="0" xr:uid="{8CCF44B5-A526-4CEC-AC7E-C44E47DF959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Bitte die Kategorie über das DropDown Menü auswählen!</t>
      </text>
    </comment>
    <comment ref="K5" authorId="4" shapeId="0" xr:uid="{9A7D31C1-DF15-4F10-956D-CF192CE1C95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Gebühren errechnen sich automatisch!</t>
      </text>
    </comment>
  </commentList>
</comments>
</file>

<file path=xl/sharedStrings.xml><?xml version="1.0" encoding="utf-8"?>
<sst xmlns="http://schemas.openxmlformats.org/spreadsheetml/2006/main" count="156" uniqueCount="121">
  <si>
    <t>JKA TOBU JUNIOR CUP</t>
  </si>
  <si>
    <r>
      <rPr>
        <sz val="18"/>
        <color indexed="8"/>
        <rFont val="Helvetica Neue Thin"/>
      </rPr>
      <t>JKA Landesstilrichtungscup Berlin 11.03.2023</t>
    </r>
  </si>
  <si>
    <t>Verein:</t>
  </si>
  <si>
    <t>Verantwortlicher:</t>
  </si>
  <si>
    <t>Adresse:</t>
  </si>
  <si>
    <t>Telefon:</t>
  </si>
  <si>
    <t>E-Mail:</t>
  </si>
  <si>
    <t>Lfd. Nr.</t>
  </si>
  <si>
    <t>Verein</t>
  </si>
  <si>
    <t>Geschlecht</t>
  </si>
  <si>
    <t>Alter</t>
  </si>
  <si>
    <t>Kyu</t>
  </si>
  <si>
    <t>Dan</t>
  </si>
  <si>
    <t>Gebühren</t>
  </si>
  <si>
    <t>Kategorie</t>
  </si>
  <si>
    <t>Änderungen vorbehalten. Der Ausrichter lehnt jeder Art der Haftung ab.</t>
  </si>
  <si>
    <r>
      <rPr>
        <sz val="18"/>
        <color indexed="8"/>
        <rFont val="Helvetica Neue Thin"/>
      </rPr>
      <t xml:space="preserve">Meldebogen TOBU JUNIOR CUP in Berlin am 11.03.2023 </t>
    </r>
    <r>
      <rPr>
        <sz val="18"/>
        <color indexed="20"/>
        <rFont val="Helvetica Neue Thin"/>
      </rPr>
      <t>Team-Wettbewerbe</t>
    </r>
  </si>
  <si>
    <t>Teamname</t>
  </si>
  <si>
    <t>Beschreibung Kategorie</t>
  </si>
  <si>
    <t>KATA U9 6-8 Jahre 9.-8. KYU male</t>
  </si>
  <si>
    <t>KATA U9 6-8 Jahre 7.-6. KYU male</t>
  </si>
  <si>
    <t>KATA U9 6-8 Jahre 9.-8. KYU female</t>
  </si>
  <si>
    <t>KATA U9 6-8 Jahre 7.-6. KYU female</t>
  </si>
  <si>
    <t>KATA U13 9-12 Jahre 9.-8. KYU male</t>
  </si>
  <si>
    <t>KATA U13 9-12 Jahre 7.-6. KYU male</t>
  </si>
  <si>
    <t>KATA U13 9-12 Jahre 5.-4. KYU male</t>
  </si>
  <si>
    <t>KATA U13 9-12 Jahre 9.-8. KYU female</t>
  </si>
  <si>
    <t>KATA U13 9-12 Jahre 7.-6. KYU female</t>
  </si>
  <si>
    <t>KATA U13 9-12 Jahre 5.-4. KYU female</t>
  </si>
  <si>
    <t>KATA U16 13-15 Jahre 9.-8. KYU male</t>
  </si>
  <si>
    <t>KATA U16 13-15 Jahre 7.-6. KYU male</t>
  </si>
  <si>
    <t>KATA U16 13-15 Jahre 5.-4. KYU male</t>
  </si>
  <si>
    <t>KATA U16 13-15 Jahre ab 3. KYU male</t>
  </si>
  <si>
    <t>KATA U16 13-15 Jahre 9.-8. KYU female</t>
  </si>
  <si>
    <t>KATA U16 13-15 Jahre 7.-6. KYU female</t>
  </si>
  <si>
    <t>KATA U16 13-15 Jahre 5.-4. KYU female</t>
  </si>
  <si>
    <t>KATA U16 13-15 Jahre ab 3. KYU female</t>
  </si>
  <si>
    <t>KATA U19 16-18 Jahre 9.-8. KYU male</t>
  </si>
  <si>
    <t>KATA U19 16-18 Jahre 7.-6. KYU male</t>
  </si>
  <si>
    <t>KATA U19 16-18 Jahre 5.-4. KYU male</t>
  </si>
  <si>
    <t>KATA U19 16-18 Jahre ab 3. KYU male</t>
  </si>
  <si>
    <t>KATA U19 16-18 Jahre 9.-8. KYU female</t>
  </si>
  <si>
    <t>KATA U19 16-18 Jahre 7.-6. KYU female</t>
  </si>
  <si>
    <t>KATA U19 16-18 Jahre 5.-4. KYU female</t>
  </si>
  <si>
    <t>KATA U19 16-18 Jahre ab 3. KYU female</t>
  </si>
  <si>
    <t>KUMITE U9 6-8 Jahre 9.-8. KYU male</t>
  </si>
  <si>
    <t>KUMITE U9 6-8 Jahre 7.-6. KYU male</t>
  </si>
  <si>
    <t>KUMITE U9 6-8 Jahre 9.-8. KYU female</t>
  </si>
  <si>
    <t>KUMITE U9 6-8 Jahre 7.-6. KYU female</t>
  </si>
  <si>
    <t>KUMITE U13 9-12 Jahre 9.-8. KYU male</t>
  </si>
  <si>
    <t>KUMITE U13 9-12 Jahre 7.-6. KYU male</t>
  </si>
  <si>
    <t>KUMITE U13 9-12 Jahre 5.-4. KYU male</t>
  </si>
  <si>
    <t>KUMITE U13 9-12 Jahre 9.-8. KYU female</t>
  </si>
  <si>
    <t>KUMITE U13 9-12 Jahre 7.-6. KYU female</t>
  </si>
  <si>
    <t>KUMITE U13 9-12 Jahre 5.-4. KYU female</t>
  </si>
  <si>
    <t>KUMITE U16 13-15 Jahre 9.-8. KYU male</t>
  </si>
  <si>
    <t>KUMITE U16 13-15 Jahre 7.-6. KYU male</t>
  </si>
  <si>
    <t>KUMITE U16 13-15 Jahre 5.-4. KYU male</t>
  </si>
  <si>
    <t>KUMITE U16 13-15 Jahre ab 3. KYU male</t>
  </si>
  <si>
    <t>KUMITE U16 13-15 Jahre 9.-8. KYU female</t>
  </si>
  <si>
    <t>KUMITE U16 13-15 Jahre 7.-6. KYU female</t>
  </si>
  <si>
    <t>KUMITE U16 13-15 Jahre 5.-4. KYU female</t>
  </si>
  <si>
    <t>KUMITE U16 13-15 Jahre ab 3. KYU female</t>
  </si>
  <si>
    <t>KUMITE U19 16-18 Jahre 9.-8. KYU male</t>
  </si>
  <si>
    <t>KUMITE U19 16-18 Jahre 7.-6. KYU male</t>
  </si>
  <si>
    <t>KUMITE U19 16-18 Jahre 5.-4. KYU male</t>
  </si>
  <si>
    <t>KUMITE U19 16-18 Jahre ab 3. KYU male</t>
  </si>
  <si>
    <t>KUMITE U19 16-18 Jahre 9.-8. KYU female</t>
  </si>
  <si>
    <t>KUMITE U19 16-18 Jahre 7.-6. KYU female</t>
  </si>
  <si>
    <t>KUMITE U19 16-18 Jahre 5.-4. KYU female</t>
  </si>
  <si>
    <t>KUMITE U19 16-18 Jahre ab 3. KYU female</t>
  </si>
  <si>
    <t>KATA TEAM U13 6-12 Jahre 7.-6. KYU male</t>
  </si>
  <si>
    <t>KATA TEAM U13 6-12 Jahre 5.-4. KYU male</t>
  </si>
  <si>
    <t>KATA TEAM U13 6-12 Jahre 7.-6. KYU female</t>
  </si>
  <si>
    <t>KATA TEAM U13 6-12 Jahre 5.-4. KYU female</t>
  </si>
  <si>
    <t>KATA TEAM U16 13-15 Jahre 7.-6. KYU male</t>
  </si>
  <si>
    <t>KATA TEAM U16 13-15 Jahre 5.-4. KYU male</t>
  </si>
  <si>
    <t>KATA TEAM U16 13-15 Jahre ab 3. KYU male</t>
  </si>
  <si>
    <t>KATA TEAM U16 13-15 Jahre 7.-6. KYU female</t>
  </si>
  <si>
    <t>KATA TEAM U16 13-15 Jahre 5.-4. KYU female</t>
  </si>
  <si>
    <t>KATA TEAM U16 13-15 Jahre ab 3. KYU female</t>
  </si>
  <si>
    <t>KATA TEAM U13 6-12 Jahre 7.-6. KYU mixed</t>
  </si>
  <si>
    <t>KATA TEAM U13 6-12 Jahre 5.-4. KYU mixed</t>
  </si>
  <si>
    <t>KATA TEAM U16 13-15 Jahre 7.-6. KYU mixed</t>
  </si>
  <si>
    <t>KATA TEAM U16 13-15 Jahre 5.-4. KYU mixed</t>
  </si>
  <si>
    <t>KATA TEAM U16 13-15 Jahre ab 3. KYU mixed</t>
  </si>
  <si>
    <t>KATA TEAM U19 16-18 Jahre 7.-6. KYU male</t>
  </si>
  <si>
    <t>KATA TEAM U19 16-18 Jahre 5.-4. KYU male</t>
  </si>
  <si>
    <t>KATA TEAM U19 16-18 Jahre ab 3. KYU male</t>
  </si>
  <si>
    <t>KATA TEAM U19 16-18 Jahre 7.-6. KYU female</t>
  </si>
  <si>
    <t>KATA TEAM U19 16-18 Jahre 5.-4. KYU female</t>
  </si>
  <si>
    <t>KATA TEAM U19 16-18 Jahre ab 3. KYU female</t>
  </si>
  <si>
    <t>KATA TEAM U19 16-18 Jahre 7.-6. KYU mixed</t>
  </si>
  <si>
    <t>KATA TEAM U19 16-18 Jahre 5.-4. KYU mixed</t>
  </si>
  <si>
    <t>KATA TEAM U19 16-18 Jahre ab 3. KYU mixed</t>
  </si>
  <si>
    <t>SPECIAL KUMITE Ü17 ab 18 Jahre ab 3. KYU male</t>
  </si>
  <si>
    <t>SPECIAL KUMITE Ü17 ab 18 Jahre ab 3. KYU female</t>
  </si>
  <si>
    <t>SPECIAL KATA Ü18 ab 19 Jahre ab 3. KYU female</t>
  </si>
  <si>
    <t>SPECIAL KATA Ü18 ab 19 Jahre ab 3. KYU male</t>
  </si>
  <si>
    <t>Startgeld</t>
  </si>
  <si>
    <t>Name, Vorname</t>
  </si>
  <si>
    <t>KYU</t>
  </si>
  <si>
    <t>DAN</t>
  </si>
  <si>
    <t>&gt;19</t>
  </si>
  <si>
    <t>1. DAN</t>
  </si>
  <si>
    <t>2. DAN</t>
  </si>
  <si>
    <t>3. DAN</t>
  </si>
  <si>
    <t>4. DAN</t>
  </si>
  <si>
    <t>5. DAN</t>
  </si>
  <si>
    <t>7. KYU - ORANGE</t>
  </si>
  <si>
    <t>8. KYU - YELLOW</t>
  </si>
  <si>
    <t>9. KYU - WHITE</t>
  </si>
  <si>
    <t>6. KYU - GREEN</t>
  </si>
  <si>
    <t>5. KYU - BLUE</t>
  </si>
  <si>
    <t>3. KYU - BROWN</t>
  </si>
  <si>
    <t>2. KYU - BROWN</t>
  </si>
  <si>
    <t>1. KYU - BROWN</t>
  </si>
  <si>
    <t>4. KYU - PURPLE</t>
  </si>
  <si>
    <t>male / männlich</t>
  </si>
  <si>
    <t>female / weiblich</t>
  </si>
  <si>
    <t>Betrag in €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</si>
</sst>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&quot; &quot;;&quot; &quot;"/>
    <numFmt numFmtId="165" formatCode="#,##0.00\ &quot;€&quot;"/>
  </numFmts>
  <fonts count="24">
    <font>
      <sz val="10"/>
      <color indexed="8"/>
      <name val="Arial"/>
    </font>
    <font>
      <sz val="24"/>
      <color indexed="8"/>
      <name val="Helvetica Neue Thin"/>
    </font>
    <font>
      <sz val="10"/>
      <color indexed="8"/>
      <name val="Helvetica Neue Thin"/>
    </font>
    <font>
      <sz val="40"/>
      <color indexed="8"/>
      <name val="Helvetica Neue Thin"/>
    </font>
    <font>
      <sz val="18"/>
      <color indexed="8"/>
      <name val="Helvetica Neue Thin"/>
    </font>
    <font>
      <sz val="14"/>
      <color indexed="8"/>
      <name val="Helvetica Neue Thin"/>
    </font>
    <font>
      <sz val="12"/>
      <color indexed="8"/>
      <name val="Helvetica Neue Thin"/>
    </font>
    <font>
      <u/>
      <sz val="10"/>
      <color indexed="11"/>
      <name val="Helvetica Neue Thin"/>
    </font>
    <font>
      <sz val="10"/>
      <color indexed="8"/>
      <name val="Helvetica Neue Medium"/>
    </font>
    <font>
      <sz val="10"/>
      <color indexed="18"/>
      <name val="Helvetica Neue Thin"/>
    </font>
    <font>
      <b/>
      <sz val="10"/>
      <color indexed="18"/>
      <name val="Arial"/>
    </font>
    <font>
      <sz val="18"/>
      <color indexed="20"/>
      <name val="Helvetica Neue Thin"/>
    </font>
    <font>
      <b/>
      <sz val="10"/>
      <color indexed="8"/>
      <name val="Arial"/>
    </font>
    <font>
      <u/>
      <sz val="10"/>
      <color theme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Helvetica Neue Thin"/>
    </font>
    <font>
      <b/>
      <sz val="10"/>
      <color indexed="8"/>
      <name val="Helvetica Neue Medium"/>
    </font>
    <font>
      <b/>
      <sz val="8"/>
      <color indexed="8"/>
      <name val="Helvetica Neue Thin"/>
    </font>
    <font>
      <sz val="8"/>
      <name val="Arial"/>
      <family val="2"/>
    </font>
    <font>
      <sz val="11"/>
      <color indexed="8"/>
      <name val="Arial"/>
      <family val="2"/>
    </font>
    <font>
      <b/>
      <sz val="14"/>
      <color indexed="8"/>
      <name val="Helvetica Neue Thin"/>
    </font>
    <font>
      <b/>
      <sz val="10"/>
      <color theme="0"/>
      <name val="Helvetica Neue Thin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9"/>
      </left>
      <right/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19"/>
      </left>
      <right/>
      <top/>
      <bottom/>
      <diagonal/>
    </border>
    <border>
      <left style="thin">
        <color indexed="19"/>
      </left>
      <right/>
      <top/>
      <bottom/>
      <diagonal/>
    </border>
    <border>
      <left style="thin">
        <color indexed="19"/>
      </left>
      <right/>
      <top/>
      <bottom/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NumberFormat="1"/>
    <xf numFmtId="0" fontId="1" fillId="0" borderId="1" xfId="0" applyFont="1" applyBorder="1"/>
    <xf numFmtId="0" fontId="2" fillId="2" borderId="2" xfId="0" applyFont="1" applyFill="1" applyBorder="1"/>
    <xf numFmtId="0" fontId="2" fillId="0" borderId="2" xfId="0" applyFont="1" applyBorder="1"/>
    <xf numFmtId="49" fontId="3" fillId="0" borderId="4" xfId="0" applyNumberFormat="1" applyFont="1" applyBorder="1"/>
    <xf numFmtId="0" fontId="2" fillId="2" borderId="5" xfId="0" applyFont="1" applyFill="1" applyBorder="1"/>
    <xf numFmtId="0" fontId="2" fillId="0" borderId="5" xfId="0" applyFont="1" applyBorder="1"/>
    <xf numFmtId="49" fontId="4" fillId="0" borderId="7" xfId="0" applyNumberFormat="1" applyFont="1" applyBorder="1"/>
    <xf numFmtId="0" fontId="2" fillId="2" borderId="8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2" fillId="2" borderId="11" xfId="0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12" xfId="0" applyFont="1" applyFill="1" applyBorder="1"/>
    <xf numFmtId="49" fontId="2" fillId="0" borderId="13" xfId="0" applyNumberFormat="1" applyFont="1" applyBorder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16" xfId="0" applyFont="1" applyFill="1" applyBorder="1" applyAlignment="1">
      <alignment horizontal="left"/>
    </xf>
    <xf numFmtId="0" fontId="7" fillId="2" borderId="15" xfId="0" applyFont="1" applyFill="1" applyBorder="1"/>
    <xf numFmtId="0" fontId="2" fillId="2" borderId="18" xfId="0" applyFont="1" applyFill="1" applyBorder="1"/>
    <xf numFmtId="0" fontId="9" fillId="0" borderId="4" xfId="0" applyFont="1" applyBorder="1"/>
    <xf numFmtId="49" fontId="2" fillId="0" borderId="4" xfId="0" applyNumberFormat="1" applyFont="1" applyBorder="1"/>
    <xf numFmtId="0" fontId="10" fillId="0" borderId="4" xfId="0" applyFont="1" applyBorder="1"/>
    <xf numFmtId="0" fontId="0" fillId="2" borderId="5" xfId="0" applyFill="1" applyBorder="1"/>
    <xf numFmtId="0" fontId="0" fillId="0" borderId="5" xfId="0" applyBorder="1"/>
    <xf numFmtId="0" fontId="2" fillId="0" borderId="19" xfId="0" applyFont="1" applyBorder="1"/>
    <xf numFmtId="0" fontId="2" fillId="2" borderId="20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2" borderId="22" xfId="0" applyFont="1" applyFill="1" applyBorder="1" applyAlignment="1">
      <alignment horizontal="center"/>
    </xf>
    <xf numFmtId="49" fontId="3" fillId="0" borderId="23" xfId="0" applyNumberFormat="1" applyFont="1" applyBorder="1"/>
    <xf numFmtId="49" fontId="4" fillId="0" borderId="24" xfId="0" applyNumberFormat="1" applyFont="1" applyBorder="1"/>
    <xf numFmtId="0" fontId="6" fillId="0" borderId="8" xfId="0" applyFont="1" applyBorder="1"/>
    <xf numFmtId="0" fontId="2" fillId="0" borderId="23" xfId="0" applyFont="1" applyBorder="1"/>
    <xf numFmtId="0" fontId="2" fillId="2" borderId="5" xfId="0" applyFont="1" applyFill="1" applyBorder="1" applyAlignment="1">
      <alignment horizontal="center"/>
    </xf>
    <xf numFmtId="49" fontId="2" fillId="0" borderId="23" xfId="0" applyNumberFormat="1" applyFont="1" applyBorder="1"/>
    <xf numFmtId="0" fontId="0" fillId="0" borderId="23" xfId="0" applyBorder="1"/>
    <xf numFmtId="0" fontId="12" fillId="0" borderId="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2" borderId="27" xfId="0" applyFont="1" applyFill="1" applyBorder="1" applyAlignment="1">
      <alignment horizontal="center"/>
    </xf>
    <xf numFmtId="0" fontId="14" fillId="0" borderId="0" xfId="0" applyNumberFormat="1" applyFont="1"/>
    <xf numFmtId="0" fontId="0" fillId="0" borderId="0" xfId="0" applyNumberFormat="1" applyAlignment="1">
      <alignment horizontal="center"/>
    </xf>
    <xf numFmtId="0" fontId="15" fillId="0" borderId="0" xfId="0" applyNumberFormat="1" applyFont="1"/>
    <xf numFmtId="0" fontId="1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NumberFormat="1" applyAlignment="1">
      <alignment horizontal="left"/>
    </xf>
    <xf numFmtId="49" fontId="3" fillId="0" borderId="4" xfId="0" applyNumberFormat="1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4" fontId="5" fillId="2" borderId="8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165" fontId="0" fillId="0" borderId="0" xfId="0" applyNumberFormat="1"/>
    <xf numFmtId="0" fontId="14" fillId="0" borderId="0" xfId="0" applyNumberFormat="1" applyFont="1" applyAlignment="1">
      <alignment horizontal="right"/>
    </xf>
    <xf numFmtId="0" fontId="0" fillId="0" borderId="11" xfId="0" applyBorder="1"/>
    <xf numFmtId="0" fontId="13" fillId="2" borderId="17" xfId="1" applyFill="1" applyBorder="1" applyAlignment="1">
      <alignment horizontal="left"/>
    </xf>
    <xf numFmtId="0" fontId="6" fillId="0" borderId="29" xfId="0" applyFont="1" applyBorder="1"/>
    <xf numFmtId="0" fontId="6" fillId="2" borderId="11" xfId="0" applyFont="1" applyFill="1" applyBorder="1"/>
    <xf numFmtId="0" fontId="6" fillId="0" borderId="11" xfId="0" applyFont="1" applyBorder="1"/>
    <xf numFmtId="0" fontId="2" fillId="3" borderId="2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28" xfId="0" applyNumberFormat="1" applyFont="1" applyFill="1" applyBorder="1" applyAlignment="1">
      <alignment horizontal="left"/>
    </xf>
    <xf numFmtId="164" fontId="2" fillId="3" borderId="28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7" fillId="3" borderId="28" xfId="0" applyNumberFormat="1" applyFont="1" applyFill="1" applyBorder="1" applyAlignment="1">
      <alignment horizontal="center" vertical="center"/>
    </xf>
    <xf numFmtId="49" fontId="17" fillId="3" borderId="28" xfId="0" applyNumberFormat="1" applyFont="1" applyFill="1" applyBorder="1" applyAlignment="1">
      <alignment horizontal="left" vertical="center"/>
    </xf>
    <xf numFmtId="49" fontId="17" fillId="3" borderId="28" xfId="0" applyNumberFormat="1" applyFont="1" applyFill="1" applyBorder="1" applyAlignment="1">
      <alignment horizontal="center" vertical="center" wrapText="1"/>
    </xf>
    <xf numFmtId="49" fontId="17" fillId="3" borderId="28" xfId="0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0" fontId="14" fillId="0" borderId="0" xfId="0" applyNumberFormat="1" applyFont="1" applyAlignment="1">
      <alignment vertical="center"/>
    </xf>
    <xf numFmtId="165" fontId="2" fillId="3" borderId="28" xfId="0" applyNumberFormat="1" applyFont="1" applyFill="1" applyBorder="1" applyAlignment="1">
      <alignment horizontal="right"/>
    </xf>
    <xf numFmtId="0" fontId="0" fillId="0" borderId="28" xfId="0" applyNumberFormat="1" applyBorder="1"/>
    <xf numFmtId="0" fontId="2" fillId="0" borderId="25" xfId="0" applyFont="1" applyBorder="1"/>
    <xf numFmtId="0" fontId="2" fillId="2" borderId="11" xfId="0" applyFont="1" applyFill="1" applyBorder="1" applyAlignment="1">
      <alignment horizontal="center"/>
    </xf>
    <xf numFmtId="0" fontId="0" fillId="0" borderId="11" xfId="0" applyNumberFormat="1" applyBorder="1"/>
    <xf numFmtId="0" fontId="2" fillId="0" borderId="28" xfId="0" applyFont="1" applyBorder="1"/>
    <xf numFmtId="0" fontId="0" fillId="0" borderId="28" xfId="0" applyNumberFormat="1" applyBorder="1" applyAlignment="1">
      <alignment horizontal="center"/>
    </xf>
    <xf numFmtId="49" fontId="8" fillId="3" borderId="30" xfId="0" applyNumberFormat="1" applyFont="1" applyFill="1" applyBorder="1"/>
    <xf numFmtId="0" fontId="8" fillId="3" borderId="30" xfId="0" applyFont="1" applyFill="1" applyBorder="1" applyAlignment="1">
      <alignment horizontal="center"/>
    </xf>
    <xf numFmtId="49" fontId="17" fillId="3" borderId="30" xfId="0" applyNumberFormat="1" applyFont="1" applyFill="1" applyBorder="1" applyAlignment="1">
      <alignment horizontal="center"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49" fontId="17" fillId="3" borderId="30" xfId="0" applyNumberFormat="1" applyFont="1" applyFill="1" applyBorder="1" applyAlignment="1">
      <alignment horizontal="left" vertical="center"/>
    </xf>
    <xf numFmtId="49" fontId="17" fillId="3" borderId="30" xfId="0" applyNumberFormat="1" applyFont="1" applyFill="1" applyBorder="1" applyAlignment="1">
      <alignment horizontal="right" vertical="center"/>
    </xf>
    <xf numFmtId="0" fontId="2" fillId="3" borderId="32" xfId="0" applyNumberFormat="1" applyFont="1" applyFill="1" applyBorder="1" applyAlignment="1">
      <alignment horizontal="center"/>
    </xf>
    <xf numFmtId="0" fontId="2" fillId="0" borderId="32" xfId="0" applyFont="1" applyBorder="1"/>
    <xf numFmtId="0" fontId="0" fillId="0" borderId="32" xfId="0" applyNumberFormat="1" applyBorder="1"/>
    <xf numFmtId="0" fontId="2" fillId="3" borderId="37" xfId="0" applyNumberFormat="1" applyFont="1" applyFill="1" applyBorder="1" applyAlignment="1">
      <alignment horizontal="center"/>
    </xf>
    <xf numFmtId="0" fontId="2" fillId="0" borderId="37" xfId="0" applyFont="1" applyBorder="1"/>
    <xf numFmtId="0" fontId="0" fillId="0" borderId="37" xfId="0" applyNumberFormat="1" applyBorder="1"/>
    <xf numFmtId="0" fontId="0" fillId="0" borderId="32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165" fontId="21" fillId="0" borderId="11" xfId="0" applyNumberFormat="1" applyFont="1" applyBorder="1" applyAlignment="1">
      <alignment horizontal="left"/>
    </xf>
    <xf numFmtId="165" fontId="2" fillId="3" borderId="30" xfId="0" applyNumberFormat="1" applyFont="1" applyFill="1" applyBorder="1" applyAlignment="1">
      <alignment horizontal="right"/>
    </xf>
    <xf numFmtId="165" fontId="22" fillId="4" borderId="28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16" fillId="2" borderId="32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64" fontId="2" fillId="3" borderId="32" xfId="0" applyNumberFormat="1" applyFont="1" applyFill="1" applyBorder="1" applyAlignment="1">
      <alignment horizontal="left" vertical="center"/>
    </xf>
    <xf numFmtId="164" fontId="0" fillId="3" borderId="28" xfId="0" applyNumberFormat="1" applyFill="1" applyBorder="1" applyAlignment="1">
      <alignment horizontal="left" vertical="center"/>
    </xf>
    <xf numFmtId="164" fontId="0" fillId="3" borderId="37" xfId="0" applyNumberFormat="1" applyFill="1" applyBorder="1" applyAlignment="1">
      <alignment horizontal="left" vertical="center"/>
    </xf>
    <xf numFmtId="0" fontId="2" fillId="3" borderId="31" xfId="0" applyNumberFormat="1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165" fontId="23" fillId="4" borderId="39" xfId="0" applyNumberFormat="1" applyFont="1" applyFill="1" applyBorder="1" applyAlignment="1">
      <alignment horizontal="center"/>
    </xf>
    <xf numFmtId="0" fontId="23" fillId="4" borderId="40" xfId="0" applyNumberFormat="1" applyFont="1" applyFill="1" applyBorder="1" applyAlignment="1">
      <alignment horizontal="center"/>
    </xf>
    <xf numFmtId="0" fontId="23" fillId="4" borderId="41" xfId="0" applyNumberFormat="1" applyFont="1" applyFill="1" applyBorder="1" applyAlignment="1">
      <alignment horizontal="center"/>
    </xf>
    <xf numFmtId="0" fontId="0" fillId="0" borderId="32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0" fillId="0" borderId="35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7A7A7"/>
      <rgbColor rgb="FFFFFFFF"/>
      <rgbColor rgb="FF5A8FC6"/>
      <rgbColor rgb="FFFF0000"/>
      <rgbColor rgb="FFD8D8D8"/>
      <rgbColor rgb="FFEEB6CF"/>
      <rgbColor rgb="FF800000"/>
      <rgbColor rgb="FF525252"/>
      <rgbColor rgb="FF942820"/>
      <rgbColor rgb="FF3D342E"/>
      <rgbColor rgb="FFBFBFBF"/>
      <rgbColor rgb="FFEB613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807720</xdr:colOff>
      <xdr:row>0</xdr:row>
      <xdr:rowOff>254915</xdr:rowOff>
    </xdr:from>
    <xdr:to>
      <xdr:col>1</xdr:col>
      <xdr:colOff>958042</xdr:colOff>
      <xdr:row>0</xdr:row>
      <xdr:rowOff>1189513</xdr:rowOff>
    </xdr:to>
    <xdr:pic>
      <xdr:nvPicPr>
        <xdr:cNvPr id="2" name="Bild" descr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" y="254915"/>
          <a:ext cx="1369523" cy="9345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2290121</xdr:colOff>
      <xdr:row>0</xdr:row>
      <xdr:rowOff>343100</xdr:rowOff>
    </xdr:from>
    <xdr:to>
      <xdr:col>2</xdr:col>
      <xdr:colOff>190500</xdr:colOff>
      <xdr:row>0</xdr:row>
      <xdr:rowOff>1189513</xdr:rowOff>
    </xdr:to>
    <xdr:pic>
      <xdr:nvPicPr>
        <xdr:cNvPr id="3" name="Bild" descr="Bil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9321" y="343100"/>
          <a:ext cx="999179" cy="8464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807720</xdr:colOff>
      <xdr:row>0</xdr:row>
      <xdr:rowOff>254915</xdr:rowOff>
    </xdr:from>
    <xdr:to>
      <xdr:col>1</xdr:col>
      <xdr:colOff>958042</xdr:colOff>
      <xdr:row>0</xdr:row>
      <xdr:rowOff>1189513</xdr:rowOff>
    </xdr:to>
    <xdr:pic>
      <xdr:nvPicPr>
        <xdr:cNvPr id="2" name="Bild" descr="Bild">
          <a:extLst>
            <a:ext uri="{FF2B5EF4-FFF2-40B4-BE49-F238E27FC236}">
              <a16:creationId xmlns:a16="http://schemas.microsoft.com/office/drawing/2014/main" id="{96D9D5CA-4C75-43CE-B038-29A9A3094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" y="254915"/>
          <a:ext cx="1217122" cy="9345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2290121</xdr:colOff>
      <xdr:row>0</xdr:row>
      <xdr:rowOff>343100</xdr:rowOff>
    </xdr:from>
    <xdr:to>
      <xdr:col>2</xdr:col>
      <xdr:colOff>177800</xdr:colOff>
      <xdr:row>0</xdr:row>
      <xdr:rowOff>1189513</xdr:rowOff>
    </xdr:to>
    <xdr:pic>
      <xdr:nvPicPr>
        <xdr:cNvPr id="3" name="Bild" descr="Bild">
          <a:extLst>
            <a:ext uri="{FF2B5EF4-FFF2-40B4-BE49-F238E27FC236}">
              <a16:creationId xmlns:a16="http://schemas.microsoft.com/office/drawing/2014/main" id="{2CEAFB1C-9BE5-493C-983B-6A17775E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9321" y="343100"/>
          <a:ext cx="986479" cy="8464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107315</xdr:colOff>
      <xdr:row>0</xdr:row>
      <xdr:rowOff>168555</xdr:rowOff>
    </xdr:from>
    <xdr:to>
      <xdr:col>1</xdr:col>
      <xdr:colOff>905337</xdr:colOff>
      <xdr:row>1</xdr:row>
      <xdr:rowOff>226853</xdr:rowOff>
    </xdr:to>
    <xdr:pic>
      <xdr:nvPicPr>
        <xdr:cNvPr id="5" name="Bild" descr="Bil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15" y="168555"/>
          <a:ext cx="1293322" cy="9345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1921243</xdr:colOff>
      <xdr:row>0</xdr:row>
      <xdr:rowOff>200305</xdr:rowOff>
    </xdr:from>
    <xdr:to>
      <xdr:col>2</xdr:col>
      <xdr:colOff>593725</xdr:colOff>
      <xdr:row>1</xdr:row>
      <xdr:rowOff>170418</xdr:rowOff>
    </xdr:to>
    <xdr:pic>
      <xdr:nvPicPr>
        <xdr:cNvPr id="6" name="Bild" descr="Bild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2743" y="200305"/>
          <a:ext cx="1009282" cy="8464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</xdr:colOff>
      <xdr:row>0</xdr:row>
      <xdr:rowOff>197765</xdr:rowOff>
    </xdr:from>
    <xdr:to>
      <xdr:col>1</xdr:col>
      <xdr:colOff>390525</xdr:colOff>
      <xdr:row>0</xdr:row>
      <xdr:rowOff>1132363</xdr:rowOff>
    </xdr:to>
    <xdr:pic>
      <xdr:nvPicPr>
        <xdr:cNvPr id="2" name="Bild" descr="Bild">
          <a:extLst>
            <a:ext uri="{FF2B5EF4-FFF2-40B4-BE49-F238E27FC236}">
              <a16:creationId xmlns:a16="http://schemas.microsoft.com/office/drawing/2014/main" id="{34E5C241-0975-425B-A9D1-DE4FB037C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" y="197765"/>
          <a:ext cx="1430655" cy="9345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451796</xdr:colOff>
      <xdr:row>0</xdr:row>
      <xdr:rowOff>333575</xdr:rowOff>
    </xdr:from>
    <xdr:to>
      <xdr:col>3</xdr:col>
      <xdr:colOff>66675</xdr:colOff>
      <xdr:row>0</xdr:row>
      <xdr:rowOff>1179988</xdr:rowOff>
    </xdr:to>
    <xdr:pic>
      <xdr:nvPicPr>
        <xdr:cNvPr id="3" name="Bild" descr="Bild">
          <a:extLst>
            <a:ext uri="{FF2B5EF4-FFF2-40B4-BE49-F238E27FC236}">
              <a16:creationId xmlns:a16="http://schemas.microsoft.com/office/drawing/2014/main" id="{9F48EAEC-8099-496E-9062-9DDC5D675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04696" y="333575"/>
          <a:ext cx="1215079" cy="8464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cel Redder" id="{F6E6D1F4-10E8-4631-B037-D0761970F5C6}" userId="S::M.Redder@vflgeesthacht1885.onmicrosoft.com::8724c6ff-a314-43cf-810c-c0d29750ce04" providerId="AD"/>
</personList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3-02-03T20:04:32.14" personId="{F6E6D1F4-10E8-4631-B037-D0761970F5C6}" id="{0E29C9C0-D813-4EF6-BF21-CAEB5534A9D6}">
    <text>Bitte den Vor- und Nachnamen im Format: Nachname, Vorname eintragen!</text>
  </threadedComment>
  <threadedComment ref="D12" dT="2023-02-03T20:02:42.43" personId="{F6E6D1F4-10E8-4631-B037-D0761970F5C6}" id="{0B05E263-B9F9-46CA-9AC6-961B63DCEA4C}">
    <text>Bitte das Alter über das DropDown Menü auswählen!</text>
  </threadedComment>
  <threadedComment ref="E12" dT="2023-02-03T20:03:18.95" personId="{F6E6D1F4-10E8-4631-B037-D0761970F5C6}" id="{46B9F86C-DDC9-4290-8C1B-007307D9091D}">
    <text>Bitte das Geschlecht über das DropDown Menü auswählen!</text>
  </threadedComment>
  <threadedComment ref="F12" dT="2023-02-03T20:03:31.88" personId="{F6E6D1F4-10E8-4631-B037-D0761970F5C6}" id="{95175AE9-627E-437E-856B-0698BAB02E4C}">
    <text>Bitte die Graduierung über das DropDown Menü auswählen!</text>
  </threadedComment>
  <threadedComment ref="G12" dT="2023-02-03T20:03:46.24" personId="{F6E6D1F4-10E8-4631-B037-D0761970F5C6}" id="{22725F01-3B5E-4116-8BCE-A1E24932A2B2}">
    <text>Bitte die Graduierung über das DropDown Menü auswählen!</text>
  </threadedComment>
  <threadedComment ref="H12" dT="2023-02-03T20:12:18.13" personId="{F6E6D1F4-10E8-4631-B037-D0761970F5C6}" id="{8C81C2F4-73BA-4D97-9316-582EFC685168}">
    <text>Bitte die Kategorie über das DropDown Menü auswählen!</text>
  </threadedComment>
  <threadedComment ref="I12" dT="2023-02-03T20:04:01.76" personId="{F6E6D1F4-10E8-4631-B037-D0761970F5C6}" id="{2A6E6867-34AC-4ABF-91F2-6C181C4B183F}">
    <text>Die Gebühren errechnen sich automatisch!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2" dT="2023-02-03T20:04:32.14" personId="{F6E6D1F4-10E8-4631-B037-D0761970F5C6}" id="{0584E8BE-1BC2-4DB5-8327-BACEA50ED1CE}">
    <text>Bitte den Vor- und Nachnamen im Format: Nachname, Vorname eintragen!</text>
  </threadedComment>
  <threadedComment ref="D12" dT="2023-02-03T20:02:42.43" personId="{F6E6D1F4-10E8-4631-B037-D0761970F5C6}" id="{B0D6A4A6-BD85-4975-AC58-8D7238C43908}">
    <text>Bitte das Alter über das DropDown Menü auswählen!</text>
  </threadedComment>
  <threadedComment ref="E12" dT="2023-02-03T20:03:18.95" personId="{F6E6D1F4-10E8-4631-B037-D0761970F5C6}" id="{05897CE4-41BE-4056-A96C-AD98A2C7B8A1}">
    <text>Bitte das Geschlecht über das DropDown Menü auswählen!</text>
  </threadedComment>
  <threadedComment ref="F12" dT="2023-02-03T20:03:31.88" personId="{F6E6D1F4-10E8-4631-B037-D0761970F5C6}" id="{A9FE090A-158F-496C-8823-9285494F0856}">
    <text>Bitte die Graduierung über das DropDown Menü auswählen!</text>
  </threadedComment>
  <threadedComment ref="G12" dT="2023-02-03T20:03:46.24" personId="{F6E6D1F4-10E8-4631-B037-D0761970F5C6}" id="{AFE9C4C1-55F0-44F2-B596-F92D20E96519}">
    <text>Bitte die Graduierung über das DropDown Menü auswählen!</text>
  </threadedComment>
  <threadedComment ref="H12" dT="2023-02-03T20:12:08.41" personId="{F6E6D1F4-10E8-4631-B037-D0761970F5C6}" id="{F1D20F5C-26DA-4C43-B58A-062988E4B369}">
    <text>Bitte die Kategorie über das DropDown Menü auswählen!</text>
  </threadedComment>
  <threadedComment ref="I12" dT="2023-02-03T20:04:01.76" personId="{F6E6D1F4-10E8-4631-B037-D0761970F5C6}" id="{07452D6B-2FA0-4840-A53E-89220733159F}">
    <text>Die Gebühren errechnen sich automatisch!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5" dT="2023-02-03T20:02:42.43" personId="{F6E6D1F4-10E8-4631-B037-D0761970F5C6}" id="{5F1D8B5A-73D9-4756-AE87-8366594CE753}">
    <text>Bitte das Alter über das DropDown Menü auswählen!</text>
  </threadedComment>
  <threadedComment ref="G5" dT="2023-02-03T20:03:18.95" personId="{F6E6D1F4-10E8-4631-B037-D0761970F5C6}" id="{2A07AE95-A316-4780-B77B-E840255B6398}">
    <text>Bitte das Geschlecht über das DropDown Menü auswählen!</text>
  </threadedComment>
  <threadedComment ref="H5" dT="2023-02-03T20:03:31.88" personId="{F6E6D1F4-10E8-4631-B037-D0761970F5C6}" id="{57CFBDE2-170F-4535-B1DB-542051C22729}">
    <text>Bitte die Graduierung über das DropDown Menü auswählen!</text>
  </threadedComment>
  <threadedComment ref="I5" dT="2023-02-03T20:03:46.24" personId="{F6E6D1F4-10E8-4631-B037-D0761970F5C6}" id="{8CCF44B5-A526-4CEC-AC7E-C44E47DF959D}">
    <text>Bitte die Kategorie über das DropDown Menü auswählen!</text>
  </threadedComment>
  <threadedComment ref="K5" dT="2023-02-03T20:04:01.76" personId="{F6E6D1F4-10E8-4631-B037-D0761970F5C6}" id="{9A7D31C1-DF15-4F10-956D-CF192CE1C958}">
    <text>Die Gebühren errechnen sich automatisch!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showGridLines="0" tabSelected="1" workbookViewId="0">
      <pane ySplit="12" topLeftCell="A13" activePane="bottomLeft" state="frozen"/>
      <selection pane="bottomLeft" activeCell="D2" sqref="D2"/>
    </sheetView>
  </sheetViews>
  <sheetFormatPr baseColWidth="10" defaultColWidth="10.83203125" defaultRowHeight="13" customHeight="1"/>
  <cols>
    <col min="1" max="1" width="16" style="1" customWidth="1"/>
    <col min="2" max="2" width="40.6640625" style="1" customWidth="1"/>
    <col min="3" max="3" width="30.6640625" style="1" customWidth="1"/>
    <col min="4" max="4" width="10.6640625" style="1" customWidth="1"/>
    <col min="5" max="5" width="15.6640625" style="1" customWidth="1"/>
    <col min="6" max="6" width="18.6640625" style="1" customWidth="1"/>
    <col min="7" max="7" width="8.6640625" style="1" customWidth="1"/>
    <col min="8" max="8" width="50.6640625" style="52" customWidth="1"/>
    <col min="9" max="9" width="12.6640625" style="84" customWidth="1"/>
    <col min="10" max="10" width="10.83203125" style="1" customWidth="1"/>
    <col min="11" max="16384" width="10.83203125" style="1"/>
  </cols>
  <sheetData>
    <row r="1" spans="1:10" ht="101.5" customHeight="1">
      <c r="A1" s="2"/>
      <c r="B1" s="3"/>
      <c r="C1" s="3"/>
      <c r="D1" s="4"/>
      <c r="E1" s="4"/>
      <c r="F1" s="4"/>
      <c r="G1" s="4"/>
      <c r="H1" s="50"/>
      <c r="I1" s="78"/>
      <c r="J1" s="4"/>
    </row>
    <row r="2" spans="1:10" ht="40.5" customHeight="1">
      <c r="A2" s="5" t="s">
        <v>0</v>
      </c>
      <c r="B2" s="6"/>
      <c r="C2" s="6"/>
      <c r="D2" s="7"/>
      <c r="E2" s="13"/>
      <c r="F2" s="118" t="s">
        <v>120</v>
      </c>
      <c r="G2" s="118"/>
      <c r="H2" s="115">
        <f>SUM(I13:I62,'Einzelwettbewerb KUMITE'!I13:I62,'Teamwettbewerbe KATA'!K6:K20)</f>
        <v>0</v>
      </c>
      <c r="I2" s="79"/>
      <c r="J2" s="7"/>
    </row>
    <row r="3" spans="1:10" ht="23" customHeight="1">
      <c r="A3" s="8" t="s">
        <v>1</v>
      </c>
      <c r="B3" s="9"/>
      <c r="C3" s="9"/>
      <c r="D3" s="10"/>
      <c r="E3" s="13"/>
      <c r="F3" s="10"/>
      <c r="G3" s="10"/>
      <c r="H3" s="73"/>
      <c r="I3" s="80"/>
      <c r="J3" s="10"/>
    </row>
    <row r="4" spans="1:10" ht="14" customHeight="1" thickBot="1">
      <c r="A4" s="14"/>
      <c r="B4" s="15"/>
      <c r="C4" s="6"/>
      <c r="D4" s="7"/>
      <c r="E4" s="13"/>
      <c r="F4" s="7"/>
      <c r="G4" s="7"/>
      <c r="H4" s="73"/>
      <c r="I4" s="79"/>
      <c r="J4" s="7"/>
    </row>
    <row r="5" spans="1:10" ht="13" customHeight="1">
      <c r="A5" s="16" t="s">
        <v>2</v>
      </c>
      <c r="B5" s="17"/>
      <c r="C5" s="18"/>
      <c r="D5" s="7"/>
      <c r="E5" s="13"/>
      <c r="F5" s="7"/>
      <c r="G5" s="7"/>
      <c r="H5" s="73"/>
      <c r="I5" s="79"/>
      <c r="J5" s="7"/>
    </row>
    <row r="6" spans="1:10" ht="13" customHeight="1">
      <c r="A6" s="16" t="s">
        <v>3</v>
      </c>
      <c r="B6" s="19"/>
      <c r="C6" s="18"/>
      <c r="D6" s="7"/>
      <c r="E6" s="13"/>
      <c r="F6" s="7"/>
      <c r="G6" s="7"/>
      <c r="H6" s="73"/>
      <c r="I6" s="79"/>
      <c r="J6" s="7"/>
    </row>
    <row r="7" spans="1:10" ht="13" customHeight="1">
      <c r="A7" s="16" t="s">
        <v>4</v>
      </c>
      <c r="B7" s="19"/>
      <c r="C7" s="18"/>
      <c r="D7" s="7"/>
      <c r="E7" s="13"/>
      <c r="F7" s="7"/>
      <c r="G7" s="7"/>
      <c r="H7" s="73"/>
      <c r="I7" s="79"/>
      <c r="J7" s="7"/>
    </row>
    <row r="8" spans="1:10" ht="13" customHeight="1">
      <c r="A8" s="16" t="s">
        <v>5</v>
      </c>
      <c r="B8" s="19"/>
      <c r="C8" s="18"/>
      <c r="D8" s="7"/>
      <c r="E8" s="13"/>
      <c r="F8" s="7"/>
      <c r="G8" s="7"/>
      <c r="H8" s="73"/>
      <c r="I8" s="79"/>
      <c r="J8" s="7"/>
    </row>
    <row r="9" spans="1:10" ht="14" customHeight="1" thickBot="1">
      <c r="A9" s="16" t="s">
        <v>6</v>
      </c>
      <c r="B9" s="65"/>
      <c r="C9" s="20"/>
      <c r="D9" s="7"/>
      <c r="E9" s="13"/>
      <c r="F9" s="7"/>
      <c r="G9" s="7"/>
      <c r="H9" s="73"/>
      <c r="I9" s="79"/>
      <c r="J9" s="7"/>
    </row>
    <row r="10" spans="1:10" ht="13" customHeight="1">
      <c r="A10" s="14"/>
      <c r="B10" s="21"/>
      <c r="C10" s="6"/>
      <c r="D10" s="7"/>
      <c r="E10" s="13"/>
      <c r="F10" s="7"/>
      <c r="G10" s="7"/>
      <c r="H10" s="73"/>
      <c r="I10" s="79"/>
      <c r="J10" s="7"/>
    </row>
    <row r="11" spans="1:10" ht="13" customHeight="1">
      <c r="A11" s="11"/>
      <c r="B11" s="12"/>
      <c r="C11" s="12"/>
      <c r="D11" s="13"/>
      <c r="E11" s="13"/>
      <c r="F11" s="13"/>
      <c r="G11" s="13"/>
      <c r="H11" s="73"/>
      <c r="I11" s="81"/>
      <c r="J11" s="7"/>
    </row>
    <row r="12" spans="1:10" s="93" customFormat="1" ht="33" customHeight="1">
      <c r="A12" s="88" t="s">
        <v>7</v>
      </c>
      <c r="B12" s="88" t="s">
        <v>8</v>
      </c>
      <c r="C12" s="89" t="s">
        <v>100</v>
      </c>
      <c r="D12" s="88" t="s">
        <v>10</v>
      </c>
      <c r="E12" s="90" t="s">
        <v>9</v>
      </c>
      <c r="F12" s="88" t="s">
        <v>11</v>
      </c>
      <c r="G12" s="88" t="s">
        <v>12</v>
      </c>
      <c r="H12" s="89" t="s">
        <v>14</v>
      </c>
      <c r="I12" s="91" t="s">
        <v>13</v>
      </c>
      <c r="J12" s="92"/>
    </row>
    <row r="13" spans="1:10" ht="13" customHeight="1">
      <c r="A13" s="69">
        <v>1</v>
      </c>
      <c r="B13" s="72">
        <f t="shared" ref="B13:B44" si="0">$B$5</f>
        <v>0</v>
      </c>
      <c r="C13" s="71"/>
      <c r="D13" s="70"/>
      <c r="E13" s="70"/>
      <c r="F13" s="70"/>
      <c r="G13" s="70"/>
      <c r="H13" s="74"/>
      <c r="I13" s="94" t="str">
        <f>IF(ISNA(VLOOKUP(H13,Kategorien!$B$6:$C$85,2,FALSE)),"0,00 €",VLOOKUP(H13,Kategorien!$B$6:$C$85,2,FALSE))</f>
        <v>0,00 €</v>
      </c>
      <c r="J13" s="13"/>
    </row>
    <row r="14" spans="1:10" ht="13" customHeight="1">
      <c r="A14" s="69">
        <v>2</v>
      </c>
      <c r="B14" s="72">
        <f t="shared" si="0"/>
        <v>0</v>
      </c>
      <c r="C14" s="71"/>
      <c r="D14" s="70"/>
      <c r="E14" s="70"/>
      <c r="F14" s="70"/>
      <c r="G14" s="70"/>
      <c r="H14" s="74"/>
      <c r="I14" s="94" t="str">
        <f>IF(ISNA(VLOOKUP(H14,Kategorien!$B$6:$C$85,2,FALSE)),"0,00 €",VLOOKUP(H14,Kategorien!$B$6:$C$85,2,FALSE))</f>
        <v>0,00 €</v>
      </c>
      <c r="J14" s="13"/>
    </row>
    <row r="15" spans="1:10" ht="13" customHeight="1">
      <c r="A15" s="69">
        <v>3</v>
      </c>
      <c r="B15" s="72">
        <f t="shared" si="0"/>
        <v>0</v>
      </c>
      <c r="C15" s="71"/>
      <c r="D15" s="70"/>
      <c r="E15" s="70"/>
      <c r="F15" s="70"/>
      <c r="G15" s="70"/>
      <c r="H15" s="74"/>
      <c r="I15" s="94" t="str">
        <f>IF(ISNA(VLOOKUP(H15,Kategorien!$B$6:$C$85,2,FALSE)),"0,00 €",VLOOKUP(H15,Kategorien!$B$6:$C$85,2,FALSE))</f>
        <v>0,00 €</v>
      </c>
      <c r="J15" s="13"/>
    </row>
    <row r="16" spans="1:10" ht="13" customHeight="1">
      <c r="A16" s="69">
        <v>4</v>
      </c>
      <c r="B16" s="72">
        <f t="shared" si="0"/>
        <v>0</v>
      </c>
      <c r="C16" s="71"/>
      <c r="D16" s="70"/>
      <c r="E16" s="70"/>
      <c r="F16" s="70"/>
      <c r="G16" s="70"/>
      <c r="H16" s="74"/>
      <c r="I16" s="94" t="str">
        <f>IF(ISNA(VLOOKUP(H16,Kategorien!$B$6:$C$85,2,FALSE)),"0,00 €",VLOOKUP(H16,Kategorien!$B$6:$C$85,2,FALSE))</f>
        <v>0,00 €</v>
      </c>
      <c r="J16" s="13"/>
    </row>
    <row r="17" spans="1:10" ht="13" customHeight="1">
      <c r="A17" s="69">
        <v>5</v>
      </c>
      <c r="B17" s="72">
        <f t="shared" si="0"/>
        <v>0</v>
      </c>
      <c r="C17" s="71"/>
      <c r="D17" s="70"/>
      <c r="E17" s="70"/>
      <c r="F17" s="70"/>
      <c r="G17" s="70"/>
      <c r="H17" s="74"/>
      <c r="I17" s="94" t="str">
        <f>IF(ISNA(VLOOKUP(H17,Kategorien!$B$6:$C$85,2,FALSE)),"0,00 €",VLOOKUP(H17,Kategorien!$B$6:$C$85,2,FALSE))</f>
        <v>0,00 €</v>
      </c>
      <c r="J17" s="13"/>
    </row>
    <row r="18" spans="1:10" ht="13" customHeight="1">
      <c r="A18" s="69">
        <v>6</v>
      </c>
      <c r="B18" s="72">
        <f t="shared" si="0"/>
        <v>0</v>
      </c>
      <c r="C18" s="71"/>
      <c r="D18" s="70"/>
      <c r="E18" s="70"/>
      <c r="F18" s="70"/>
      <c r="G18" s="70"/>
      <c r="H18" s="74"/>
      <c r="I18" s="94" t="str">
        <f>IF(ISNA(VLOOKUP(H18,Kategorien!$B$6:$C$85,2,FALSE)),"0,00 €",VLOOKUP(H18,Kategorien!$B$6:$C$85,2,FALSE))</f>
        <v>0,00 €</v>
      </c>
      <c r="J18" s="13"/>
    </row>
    <row r="19" spans="1:10" ht="13" customHeight="1">
      <c r="A19" s="69">
        <v>7</v>
      </c>
      <c r="B19" s="72">
        <f t="shared" si="0"/>
        <v>0</v>
      </c>
      <c r="C19" s="71"/>
      <c r="D19" s="70"/>
      <c r="E19" s="70"/>
      <c r="F19" s="70"/>
      <c r="G19" s="70"/>
      <c r="H19" s="74"/>
      <c r="I19" s="94" t="str">
        <f>IF(ISNA(VLOOKUP(H19,Kategorien!$B$6:$C$85,2,FALSE)),"0,00 €",VLOOKUP(H19,Kategorien!$B$6:$C$85,2,FALSE))</f>
        <v>0,00 €</v>
      </c>
      <c r="J19" s="13"/>
    </row>
    <row r="20" spans="1:10" ht="13" customHeight="1">
      <c r="A20" s="69">
        <v>8</v>
      </c>
      <c r="B20" s="72">
        <f t="shared" si="0"/>
        <v>0</v>
      </c>
      <c r="C20" s="71"/>
      <c r="D20" s="70"/>
      <c r="E20" s="70"/>
      <c r="F20" s="70"/>
      <c r="G20" s="70"/>
      <c r="H20" s="74"/>
      <c r="I20" s="94" t="str">
        <f>IF(ISNA(VLOOKUP(H20,Kategorien!$B$6:$C$85,2,FALSE)),"0,00 €",VLOOKUP(H20,Kategorien!$B$6:$C$85,2,FALSE))</f>
        <v>0,00 €</v>
      </c>
      <c r="J20" s="13"/>
    </row>
    <row r="21" spans="1:10" ht="13" customHeight="1">
      <c r="A21" s="69">
        <v>9</v>
      </c>
      <c r="B21" s="72">
        <f t="shared" si="0"/>
        <v>0</v>
      </c>
      <c r="C21" s="71"/>
      <c r="D21" s="70"/>
      <c r="E21" s="70"/>
      <c r="F21" s="70"/>
      <c r="G21" s="70"/>
      <c r="H21" s="74"/>
      <c r="I21" s="94" t="str">
        <f>IF(ISNA(VLOOKUP(H21,Kategorien!$B$6:$C$85,2,FALSE)),"0,00 €",VLOOKUP(H21,Kategorien!$B$6:$C$85,2,FALSE))</f>
        <v>0,00 €</v>
      </c>
      <c r="J21" s="13"/>
    </row>
    <row r="22" spans="1:10" ht="13" customHeight="1">
      <c r="A22" s="69">
        <v>10</v>
      </c>
      <c r="B22" s="72">
        <f t="shared" si="0"/>
        <v>0</v>
      </c>
      <c r="C22" s="71"/>
      <c r="D22" s="70"/>
      <c r="E22" s="70"/>
      <c r="F22" s="70"/>
      <c r="G22" s="70"/>
      <c r="H22" s="74"/>
      <c r="I22" s="94" t="str">
        <f>IF(ISNA(VLOOKUP(H22,Kategorien!$B$6:$C$85,2,FALSE)),"0,00 €",VLOOKUP(H22,Kategorien!$B$6:$C$85,2,FALSE))</f>
        <v>0,00 €</v>
      </c>
      <c r="J22" s="13"/>
    </row>
    <row r="23" spans="1:10" ht="13" customHeight="1">
      <c r="A23" s="69">
        <v>11</v>
      </c>
      <c r="B23" s="72">
        <f t="shared" si="0"/>
        <v>0</v>
      </c>
      <c r="C23" s="71"/>
      <c r="D23" s="70"/>
      <c r="E23" s="70"/>
      <c r="F23" s="70"/>
      <c r="G23" s="70"/>
      <c r="H23" s="74"/>
      <c r="I23" s="94" t="str">
        <f>IF(ISNA(VLOOKUP(H23,Kategorien!$B$6:$C$85,2,FALSE)),"0,00 €",VLOOKUP(H23,Kategorien!$B$6:$C$85,2,FALSE))</f>
        <v>0,00 €</v>
      </c>
      <c r="J23" s="13"/>
    </row>
    <row r="24" spans="1:10" ht="13" customHeight="1">
      <c r="A24" s="69">
        <v>12</v>
      </c>
      <c r="B24" s="72">
        <f t="shared" si="0"/>
        <v>0</v>
      </c>
      <c r="C24" s="71"/>
      <c r="D24" s="70"/>
      <c r="E24" s="70"/>
      <c r="F24" s="70"/>
      <c r="G24" s="70"/>
      <c r="H24" s="74"/>
      <c r="I24" s="94" t="str">
        <f>IF(ISNA(VLOOKUP(H24,Kategorien!$B$6:$C$85,2,FALSE)),"0,00 €",VLOOKUP(H24,Kategorien!$B$6:$C$85,2,FALSE))</f>
        <v>0,00 €</v>
      </c>
      <c r="J24" s="13"/>
    </row>
    <row r="25" spans="1:10" ht="13" customHeight="1">
      <c r="A25" s="69">
        <v>13</v>
      </c>
      <c r="B25" s="72">
        <f t="shared" si="0"/>
        <v>0</v>
      </c>
      <c r="C25" s="71"/>
      <c r="D25" s="70"/>
      <c r="E25" s="70"/>
      <c r="F25" s="70"/>
      <c r="G25" s="70"/>
      <c r="H25" s="74"/>
      <c r="I25" s="94" t="str">
        <f>IF(ISNA(VLOOKUP(H25,Kategorien!$B$6:$C$85,2,FALSE)),"0,00 €",VLOOKUP(H25,Kategorien!$B$6:$C$85,2,FALSE))</f>
        <v>0,00 €</v>
      </c>
      <c r="J25" s="13"/>
    </row>
    <row r="26" spans="1:10" ht="13" customHeight="1">
      <c r="A26" s="69">
        <v>14</v>
      </c>
      <c r="B26" s="72">
        <f t="shared" si="0"/>
        <v>0</v>
      </c>
      <c r="C26" s="71"/>
      <c r="D26" s="70"/>
      <c r="E26" s="70"/>
      <c r="F26" s="70"/>
      <c r="G26" s="70"/>
      <c r="H26" s="74"/>
      <c r="I26" s="94" t="str">
        <f>IF(ISNA(VLOOKUP(H26,Kategorien!$B$6:$C$85,2,FALSE)),"0,00 €",VLOOKUP(H26,Kategorien!$B$6:$C$85,2,FALSE))</f>
        <v>0,00 €</v>
      </c>
      <c r="J26" s="13"/>
    </row>
    <row r="27" spans="1:10" ht="13" customHeight="1">
      <c r="A27" s="69">
        <v>15</v>
      </c>
      <c r="B27" s="72">
        <f t="shared" si="0"/>
        <v>0</v>
      </c>
      <c r="C27" s="71"/>
      <c r="D27" s="70"/>
      <c r="E27" s="70"/>
      <c r="F27" s="70"/>
      <c r="G27" s="70"/>
      <c r="H27" s="74"/>
      <c r="I27" s="94" t="str">
        <f>IF(ISNA(VLOOKUP(H27,Kategorien!$B$6:$C$85,2,FALSE)),"0,00 €",VLOOKUP(H27,Kategorien!$B$6:$C$85,2,FALSE))</f>
        <v>0,00 €</v>
      </c>
      <c r="J27" s="13"/>
    </row>
    <row r="28" spans="1:10" ht="13" customHeight="1">
      <c r="A28" s="69">
        <v>16</v>
      </c>
      <c r="B28" s="72">
        <f t="shared" si="0"/>
        <v>0</v>
      </c>
      <c r="C28" s="71"/>
      <c r="D28" s="70"/>
      <c r="E28" s="70"/>
      <c r="F28" s="70"/>
      <c r="G28" s="70"/>
      <c r="H28" s="74"/>
      <c r="I28" s="94" t="str">
        <f>IF(ISNA(VLOOKUP(H28,Kategorien!$B$6:$C$85,2,FALSE)),"0,00 €",VLOOKUP(H28,Kategorien!$B$6:$C$85,2,FALSE))</f>
        <v>0,00 €</v>
      </c>
      <c r="J28" s="13"/>
    </row>
    <row r="29" spans="1:10" ht="13" customHeight="1">
      <c r="A29" s="69">
        <v>17</v>
      </c>
      <c r="B29" s="72">
        <f t="shared" si="0"/>
        <v>0</v>
      </c>
      <c r="C29" s="71"/>
      <c r="D29" s="70"/>
      <c r="E29" s="70"/>
      <c r="F29" s="70"/>
      <c r="G29" s="70"/>
      <c r="H29" s="74"/>
      <c r="I29" s="94" t="str">
        <f>IF(ISNA(VLOOKUP(H29,Kategorien!$B$6:$C$85,2,FALSE)),"0,00 €",VLOOKUP(H29,Kategorien!$B$6:$C$85,2,FALSE))</f>
        <v>0,00 €</v>
      </c>
      <c r="J29" s="13"/>
    </row>
    <row r="30" spans="1:10" ht="13" customHeight="1">
      <c r="A30" s="69">
        <v>18</v>
      </c>
      <c r="B30" s="72">
        <f t="shared" si="0"/>
        <v>0</v>
      </c>
      <c r="C30" s="71"/>
      <c r="D30" s="70"/>
      <c r="E30" s="70"/>
      <c r="F30" s="70"/>
      <c r="G30" s="70"/>
      <c r="H30" s="74"/>
      <c r="I30" s="94" t="str">
        <f>IF(ISNA(VLOOKUP(H30,Kategorien!$B$6:$C$85,2,FALSE)),"0,00 €",VLOOKUP(H30,Kategorien!$B$6:$C$85,2,FALSE))</f>
        <v>0,00 €</v>
      </c>
      <c r="J30" s="13"/>
    </row>
    <row r="31" spans="1:10" ht="13" customHeight="1">
      <c r="A31" s="69">
        <v>19</v>
      </c>
      <c r="B31" s="72">
        <f t="shared" si="0"/>
        <v>0</v>
      </c>
      <c r="C31" s="71"/>
      <c r="D31" s="70"/>
      <c r="E31" s="70"/>
      <c r="F31" s="70"/>
      <c r="G31" s="70"/>
      <c r="H31" s="74"/>
      <c r="I31" s="94" t="str">
        <f>IF(ISNA(VLOOKUP(H31,Kategorien!$B$6:$C$85,2,FALSE)),"0,00 €",VLOOKUP(H31,Kategorien!$B$6:$C$85,2,FALSE))</f>
        <v>0,00 €</v>
      </c>
      <c r="J31" s="13"/>
    </row>
    <row r="32" spans="1:10" ht="13" customHeight="1">
      <c r="A32" s="69">
        <v>20</v>
      </c>
      <c r="B32" s="72">
        <f t="shared" si="0"/>
        <v>0</v>
      </c>
      <c r="C32" s="71"/>
      <c r="D32" s="70"/>
      <c r="E32" s="70"/>
      <c r="F32" s="70"/>
      <c r="G32" s="70"/>
      <c r="H32" s="74"/>
      <c r="I32" s="94" t="str">
        <f>IF(ISNA(VLOOKUP(H32,Kategorien!$B$6:$C$85,2,FALSE)),"0,00 €",VLOOKUP(H32,Kategorien!$B$6:$C$85,2,FALSE))</f>
        <v>0,00 €</v>
      </c>
      <c r="J32" s="13"/>
    </row>
    <row r="33" spans="1:10" ht="13" customHeight="1">
      <c r="A33" s="69">
        <v>21</v>
      </c>
      <c r="B33" s="72">
        <f t="shared" si="0"/>
        <v>0</v>
      </c>
      <c r="C33" s="71"/>
      <c r="D33" s="70"/>
      <c r="E33" s="70"/>
      <c r="F33" s="70"/>
      <c r="G33" s="70"/>
      <c r="H33" s="74"/>
      <c r="I33" s="94" t="str">
        <f>IF(ISNA(VLOOKUP(H33,Kategorien!$B$6:$C$85,2,FALSE)),"0,00 €",VLOOKUP(H33,Kategorien!$B$6:$C$85,2,FALSE))</f>
        <v>0,00 €</v>
      </c>
      <c r="J33" s="13"/>
    </row>
    <row r="34" spans="1:10" ht="13" customHeight="1">
      <c r="A34" s="69">
        <v>22</v>
      </c>
      <c r="B34" s="72">
        <f t="shared" si="0"/>
        <v>0</v>
      </c>
      <c r="C34" s="71"/>
      <c r="D34" s="70"/>
      <c r="E34" s="70"/>
      <c r="F34" s="70"/>
      <c r="G34" s="70"/>
      <c r="H34" s="74"/>
      <c r="I34" s="94" t="str">
        <f>IF(ISNA(VLOOKUP(H34,Kategorien!$B$6:$C$85,2,FALSE)),"0,00 €",VLOOKUP(H34,Kategorien!$B$6:$C$85,2,FALSE))</f>
        <v>0,00 €</v>
      </c>
      <c r="J34" s="13"/>
    </row>
    <row r="35" spans="1:10" ht="13" customHeight="1">
      <c r="A35" s="69">
        <v>23</v>
      </c>
      <c r="B35" s="72">
        <f t="shared" si="0"/>
        <v>0</v>
      </c>
      <c r="C35" s="71"/>
      <c r="D35" s="70"/>
      <c r="E35" s="70"/>
      <c r="F35" s="70"/>
      <c r="G35" s="70"/>
      <c r="H35" s="74"/>
      <c r="I35" s="94" t="str">
        <f>IF(ISNA(VLOOKUP(H35,Kategorien!$B$6:$C$85,2,FALSE)),"0,00 €",VLOOKUP(H35,Kategorien!$B$6:$C$85,2,FALSE))</f>
        <v>0,00 €</v>
      </c>
      <c r="J35" s="13"/>
    </row>
    <row r="36" spans="1:10" ht="13" customHeight="1">
      <c r="A36" s="69">
        <v>24</v>
      </c>
      <c r="B36" s="72">
        <f t="shared" si="0"/>
        <v>0</v>
      </c>
      <c r="C36" s="71"/>
      <c r="D36" s="70"/>
      <c r="E36" s="70"/>
      <c r="F36" s="70"/>
      <c r="G36" s="70"/>
      <c r="H36" s="74"/>
      <c r="I36" s="94" t="str">
        <f>IF(ISNA(VLOOKUP(H36,Kategorien!$B$6:$C$85,2,FALSE)),"0,00 €",VLOOKUP(H36,Kategorien!$B$6:$C$85,2,FALSE))</f>
        <v>0,00 €</v>
      </c>
      <c r="J36" s="13"/>
    </row>
    <row r="37" spans="1:10" ht="13" customHeight="1">
      <c r="A37" s="69">
        <v>25</v>
      </c>
      <c r="B37" s="72">
        <f t="shared" si="0"/>
        <v>0</v>
      </c>
      <c r="C37" s="71"/>
      <c r="D37" s="70"/>
      <c r="E37" s="70"/>
      <c r="F37" s="70"/>
      <c r="G37" s="70"/>
      <c r="H37" s="74"/>
      <c r="I37" s="94" t="str">
        <f>IF(ISNA(VLOOKUP(H37,Kategorien!$B$6:$C$85,2,FALSE)),"0,00 €",VLOOKUP(H37,Kategorien!$B$6:$C$85,2,FALSE))</f>
        <v>0,00 €</v>
      </c>
      <c r="J37" s="13"/>
    </row>
    <row r="38" spans="1:10" ht="13" customHeight="1">
      <c r="A38" s="69">
        <v>26</v>
      </c>
      <c r="B38" s="72">
        <f t="shared" si="0"/>
        <v>0</v>
      </c>
      <c r="C38" s="71"/>
      <c r="D38" s="70"/>
      <c r="E38" s="70"/>
      <c r="F38" s="70"/>
      <c r="G38" s="70"/>
      <c r="H38" s="74"/>
      <c r="I38" s="94" t="str">
        <f>IF(ISNA(VLOOKUP(H38,Kategorien!$B$6:$C$85,2,FALSE)),"0,00 €",VLOOKUP(H38,Kategorien!$B$6:$C$85,2,FALSE))</f>
        <v>0,00 €</v>
      </c>
      <c r="J38" s="13"/>
    </row>
    <row r="39" spans="1:10" ht="13" customHeight="1">
      <c r="A39" s="69">
        <v>27</v>
      </c>
      <c r="B39" s="72">
        <f t="shared" si="0"/>
        <v>0</v>
      </c>
      <c r="C39" s="71"/>
      <c r="D39" s="70"/>
      <c r="E39" s="70"/>
      <c r="F39" s="70"/>
      <c r="G39" s="70"/>
      <c r="H39" s="74"/>
      <c r="I39" s="94" t="str">
        <f>IF(ISNA(VLOOKUP(H39,Kategorien!$B$6:$C$85,2,FALSE)),"0,00 €",VLOOKUP(H39,Kategorien!$B$6:$C$85,2,FALSE))</f>
        <v>0,00 €</v>
      </c>
      <c r="J39" s="13"/>
    </row>
    <row r="40" spans="1:10" ht="13" customHeight="1">
      <c r="A40" s="69">
        <v>28</v>
      </c>
      <c r="B40" s="72">
        <f t="shared" si="0"/>
        <v>0</v>
      </c>
      <c r="C40" s="71"/>
      <c r="D40" s="70"/>
      <c r="E40" s="70"/>
      <c r="F40" s="70"/>
      <c r="G40" s="70"/>
      <c r="H40" s="74"/>
      <c r="I40" s="94" t="str">
        <f>IF(ISNA(VLOOKUP(H40,Kategorien!$B$6:$C$85,2,FALSE)),"0,00 €",VLOOKUP(H40,Kategorien!$B$6:$C$85,2,FALSE))</f>
        <v>0,00 €</v>
      </c>
      <c r="J40" s="13"/>
    </row>
    <row r="41" spans="1:10" ht="13" customHeight="1">
      <c r="A41" s="69">
        <v>29</v>
      </c>
      <c r="B41" s="72">
        <f t="shared" si="0"/>
        <v>0</v>
      </c>
      <c r="C41" s="71"/>
      <c r="D41" s="70"/>
      <c r="E41" s="70"/>
      <c r="F41" s="70"/>
      <c r="G41" s="70"/>
      <c r="H41" s="74"/>
      <c r="I41" s="94" t="str">
        <f>IF(ISNA(VLOOKUP(H41,Kategorien!$B$6:$C$85,2,FALSE)),"0,00 €",VLOOKUP(H41,Kategorien!$B$6:$C$85,2,FALSE))</f>
        <v>0,00 €</v>
      </c>
      <c r="J41" s="13"/>
    </row>
    <row r="42" spans="1:10" ht="13" customHeight="1">
      <c r="A42" s="69">
        <v>30</v>
      </c>
      <c r="B42" s="72">
        <f t="shared" si="0"/>
        <v>0</v>
      </c>
      <c r="C42" s="71"/>
      <c r="D42" s="70"/>
      <c r="E42" s="70"/>
      <c r="F42" s="70"/>
      <c r="G42" s="70"/>
      <c r="H42" s="74"/>
      <c r="I42" s="94" t="str">
        <f>IF(ISNA(VLOOKUP(H42,Kategorien!$B$6:$C$85,2,FALSE)),"0,00 €",VLOOKUP(H42,Kategorien!$B$6:$C$85,2,FALSE))</f>
        <v>0,00 €</v>
      </c>
      <c r="J42" s="13"/>
    </row>
    <row r="43" spans="1:10" ht="13" customHeight="1">
      <c r="A43" s="69">
        <v>31</v>
      </c>
      <c r="B43" s="72">
        <f t="shared" si="0"/>
        <v>0</v>
      </c>
      <c r="C43" s="71"/>
      <c r="D43" s="70"/>
      <c r="E43" s="70"/>
      <c r="F43" s="70"/>
      <c r="G43" s="70"/>
      <c r="H43" s="74"/>
      <c r="I43" s="94" t="str">
        <f>IF(ISNA(VLOOKUP(H43,Kategorien!$B$6:$C$85,2,FALSE)),"0,00 €",VLOOKUP(H43,Kategorien!$B$6:$C$85,2,FALSE))</f>
        <v>0,00 €</v>
      </c>
      <c r="J43" s="13"/>
    </row>
    <row r="44" spans="1:10" ht="13" customHeight="1">
      <c r="A44" s="69">
        <v>32</v>
      </c>
      <c r="B44" s="72">
        <f t="shared" si="0"/>
        <v>0</v>
      </c>
      <c r="C44" s="71"/>
      <c r="D44" s="70"/>
      <c r="E44" s="70"/>
      <c r="F44" s="70"/>
      <c r="G44" s="70"/>
      <c r="H44" s="74"/>
      <c r="I44" s="94" t="str">
        <f>IF(ISNA(VLOOKUP(H44,Kategorien!$B$6:$C$85,2,FALSE)),"0,00 €",VLOOKUP(H44,Kategorien!$B$6:$C$85,2,FALSE))</f>
        <v>0,00 €</v>
      </c>
      <c r="J44" s="13"/>
    </row>
    <row r="45" spans="1:10" ht="13" customHeight="1">
      <c r="A45" s="69">
        <v>33</v>
      </c>
      <c r="B45" s="72">
        <f t="shared" ref="B45:B62" si="1">$B$5</f>
        <v>0</v>
      </c>
      <c r="C45" s="71"/>
      <c r="D45" s="70"/>
      <c r="E45" s="70"/>
      <c r="F45" s="70"/>
      <c r="G45" s="70"/>
      <c r="H45" s="74"/>
      <c r="I45" s="94" t="str">
        <f>IF(ISNA(VLOOKUP(H45,Kategorien!$B$6:$C$85,2,FALSE)),"0,00 €",VLOOKUP(H45,Kategorien!$B$6:$C$85,2,FALSE))</f>
        <v>0,00 €</v>
      </c>
      <c r="J45" s="13"/>
    </row>
    <row r="46" spans="1:10" ht="13" customHeight="1">
      <c r="A46" s="69">
        <v>34</v>
      </c>
      <c r="B46" s="72">
        <f t="shared" si="1"/>
        <v>0</v>
      </c>
      <c r="C46" s="71"/>
      <c r="D46" s="70"/>
      <c r="E46" s="70"/>
      <c r="F46" s="70"/>
      <c r="G46" s="70"/>
      <c r="H46" s="74"/>
      <c r="I46" s="94" t="str">
        <f>IF(ISNA(VLOOKUP(H46,Kategorien!$B$6:$C$85,2,FALSE)),"0,00 €",VLOOKUP(H46,Kategorien!$B$6:$C$85,2,FALSE))</f>
        <v>0,00 €</v>
      </c>
      <c r="J46" s="13"/>
    </row>
    <row r="47" spans="1:10" ht="13" customHeight="1">
      <c r="A47" s="69">
        <v>35</v>
      </c>
      <c r="B47" s="72">
        <f t="shared" si="1"/>
        <v>0</v>
      </c>
      <c r="C47" s="71"/>
      <c r="D47" s="70"/>
      <c r="E47" s="70"/>
      <c r="F47" s="70"/>
      <c r="G47" s="70"/>
      <c r="H47" s="74"/>
      <c r="I47" s="94" t="str">
        <f>IF(ISNA(VLOOKUP(H47,Kategorien!$B$6:$C$85,2,FALSE)),"0,00 €",VLOOKUP(H47,Kategorien!$B$6:$C$85,2,FALSE))</f>
        <v>0,00 €</v>
      </c>
      <c r="J47" s="13"/>
    </row>
    <row r="48" spans="1:10" ht="13" customHeight="1">
      <c r="A48" s="69">
        <v>36</v>
      </c>
      <c r="B48" s="72">
        <f t="shared" si="1"/>
        <v>0</v>
      </c>
      <c r="C48" s="71"/>
      <c r="D48" s="70"/>
      <c r="E48" s="70"/>
      <c r="F48" s="70"/>
      <c r="G48" s="70"/>
      <c r="H48" s="74"/>
      <c r="I48" s="94" t="str">
        <f>IF(ISNA(VLOOKUP(H48,Kategorien!$B$6:$C$85,2,FALSE)),"0,00 €",VLOOKUP(H48,Kategorien!$B$6:$C$85,2,FALSE))</f>
        <v>0,00 €</v>
      </c>
      <c r="J48" s="13"/>
    </row>
    <row r="49" spans="1:10" ht="13" customHeight="1">
      <c r="A49" s="69">
        <v>37</v>
      </c>
      <c r="B49" s="72">
        <f t="shared" si="1"/>
        <v>0</v>
      </c>
      <c r="C49" s="71"/>
      <c r="D49" s="70"/>
      <c r="E49" s="70"/>
      <c r="F49" s="70"/>
      <c r="G49" s="70"/>
      <c r="H49" s="74"/>
      <c r="I49" s="94" t="str">
        <f>IF(ISNA(VLOOKUP(H49,Kategorien!$B$6:$C$85,2,FALSE)),"0,00 €",VLOOKUP(H49,Kategorien!$B$6:$C$85,2,FALSE))</f>
        <v>0,00 €</v>
      </c>
      <c r="J49" s="13"/>
    </row>
    <row r="50" spans="1:10" ht="13" customHeight="1">
      <c r="A50" s="69">
        <v>38</v>
      </c>
      <c r="B50" s="72">
        <f t="shared" si="1"/>
        <v>0</v>
      </c>
      <c r="C50" s="71"/>
      <c r="D50" s="70"/>
      <c r="E50" s="70"/>
      <c r="F50" s="70"/>
      <c r="G50" s="70"/>
      <c r="H50" s="74"/>
      <c r="I50" s="94" t="str">
        <f>IF(ISNA(VLOOKUP(H50,Kategorien!$B$6:$C$85,2,FALSE)),"0,00 €",VLOOKUP(H50,Kategorien!$B$6:$C$85,2,FALSE))</f>
        <v>0,00 €</v>
      </c>
      <c r="J50" s="13"/>
    </row>
    <row r="51" spans="1:10" ht="13" customHeight="1">
      <c r="A51" s="69">
        <v>39</v>
      </c>
      <c r="B51" s="72">
        <f t="shared" si="1"/>
        <v>0</v>
      </c>
      <c r="C51" s="71"/>
      <c r="D51" s="70"/>
      <c r="E51" s="70"/>
      <c r="F51" s="70"/>
      <c r="G51" s="70"/>
      <c r="H51" s="74"/>
      <c r="I51" s="94" t="str">
        <f>IF(ISNA(VLOOKUP(H51,Kategorien!$B$6:$C$85,2,FALSE)),"0,00 €",VLOOKUP(H51,Kategorien!$B$6:$C$85,2,FALSE))</f>
        <v>0,00 €</v>
      </c>
      <c r="J51" s="13"/>
    </row>
    <row r="52" spans="1:10" ht="13" customHeight="1">
      <c r="A52" s="69">
        <v>40</v>
      </c>
      <c r="B52" s="72">
        <f t="shared" si="1"/>
        <v>0</v>
      </c>
      <c r="C52" s="71"/>
      <c r="D52" s="70"/>
      <c r="E52" s="70"/>
      <c r="F52" s="70"/>
      <c r="G52" s="70"/>
      <c r="H52" s="74"/>
      <c r="I52" s="94" t="str">
        <f>IF(ISNA(VLOOKUP(H52,Kategorien!$B$6:$C$85,2,FALSE)),"0,00 €",VLOOKUP(H52,Kategorien!$B$6:$C$85,2,FALSE))</f>
        <v>0,00 €</v>
      </c>
      <c r="J52" s="13"/>
    </row>
    <row r="53" spans="1:10" ht="13" customHeight="1">
      <c r="A53" s="69">
        <v>41</v>
      </c>
      <c r="B53" s="72">
        <f t="shared" si="1"/>
        <v>0</v>
      </c>
      <c r="C53" s="71"/>
      <c r="D53" s="70"/>
      <c r="E53" s="70"/>
      <c r="F53" s="70"/>
      <c r="G53" s="70"/>
      <c r="H53" s="74"/>
      <c r="I53" s="94" t="str">
        <f>IF(ISNA(VLOOKUP(H53,Kategorien!$B$6:$C$85,2,FALSE)),"0,00 €",VLOOKUP(H53,Kategorien!$B$6:$C$85,2,FALSE))</f>
        <v>0,00 €</v>
      </c>
      <c r="J53" s="13"/>
    </row>
    <row r="54" spans="1:10" ht="13" customHeight="1">
      <c r="A54" s="69">
        <v>42</v>
      </c>
      <c r="B54" s="72">
        <f t="shared" si="1"/>
        <v>0</v>
      </c>
      <c r="C54" s="71"/>
      <c r="D54" s="70"/>
      <c r="E54" s="70"/>
      <c r="F54" s="70"/>
      <c r="G54" s="70"/>
      <c r="H54" s="74"/>
      <c r="I54" s="94" t="str">
        <f>IF(ISNA(VLOOKUP(H54,Kategorien!$B$6:$C$85,2,FALSE)),"0,00 €",VLOOKUP(H54,Kategorien!$B$6:$C$85,2,FALSE))</f>
        <v>0,00 €</v>
      </c>
      <c r="J54" s="13"/>
    </row>
    <row r="55" spans="1:10" ht="13" customHeight="1">
      <c r="A55" s="69">
        <v>43</v>
      </c>
      <c r="B55" s="72">
        <f t="shared" si="1"/>
        <v>0</v>
      </c>
      <c r="C55" s="71"/>
      <c r="D55" s="70"/>
      <c r="E55" s="70"/>
      <c r="F55" s="70"/>
      <c r="G55" s="70"/>
      <c r="H55" s="74"/>
      <c r="I55" s="94" t="str">
        <f>IF(ISNA(VLOOKUP(H55,Kategorien!$B$6:$C$85,2,FALSE)),"0,00 €",VLOOKUP(H55,Kategorien!$B$6:$C$85,2,FALSE))</f>
        <v>0,00 €</v>
      </c>
      <c r="J55" s="13"/>
    </row>
    <row r="56" spans="1:10" ht="13" customHeight="1">
      <c r="A56" s="69">
        <v>44</v>
      </c>
      <c r="B56" s="72">
        <f t="shared" si="1"/>
        <v>0</v>
      </c>
      <c r="C56" s="71"/>
      <c r="D56" s="70"/>
      <c r="E56" s="70"/>
      <c r="F56" s="70"/>
      <c r="G56" s="70"/>
      <c r="H56" s="74"/>
      <c r="I56" s="94" t="str">
        <f>IF(ISNA(VLOOKUP(H56,Kategorien!$B$6:$C$85,2,FALSE)),"0,00 €",VLOOKUP(H56,Kategorien!$B$6:$C$85,2,FALSE))</f>
        <v>0,00 €</v>
      </c>
      <c r="J56" s="13"/>
    </row>
    <row r="57" spans="1:10" ht="13" customHeight="1">
      <c r="A57" s="69">
        <v>45</v>
      </c>
      <c r="B57" s="72">
        <f t="shared" si="1"/>
        <v>0</v>
      </c>
      <c r="C57" s="71"/>
      <c r="D57" s="70"/>
      <c r="E57" s="70"/>
      <c r="F57" s="70"/>
      <c r="G57" s="70"/>
      <c r="H57" s="74"/>
      <c r="I57" s="94" t="str">
        <f>IF(ISNA(VLOOKUP(H57,Kategorien!$B$6:$C$85,2,FALSE)),"0,00 €",VLOOKUP(H57,Kategorien!$B$6:$C$85,2,FALSE))</f>
        <v>0,00 €</v>
      </c>
      <c r="J57" s="13"/>
    </row>
    <row r="58" spans="1:10" ht="13" customHeight="1">
      <c r="A58" s="69">
        <v>46</v>
      </c>
      <c r="B58" s="72">
        <f t="shared" si="1"/>
        <v>0</v>
      </c>
      <c r="C58" s="71"/>
      <c r="D58" s="70"/>
      <c r="E58" s="70"/>
      <c r="F58" s="70"/>
      <c r="G58" s="70"/>
      <c r="H58" s="74"/>
      <c r="I58" s="94" t="str">
        <f>IF(ISNA(VLOOKUP(H58,Kategorien!$B$6:$C$85,2,FALSE)),"0,00 €",VLOOKUP(H58,Kategorien!$B$6:$C$85,2,FALSE))</f>
        <v>0,00 €</v>
      </c>
      <c r="J58" s="13"/>
    </row>
    <row r="59" spans="1:10" ht="13" customHeight="1">
      <c r="A59" s="69">
        <v>47</v>
      </c>
      <c r="B59" s="72">
        <f t="shared" si="1"/>
        <v>0</v>
      </c>
      <c r="C59" s="71"/>
      <c r="D59" s="70"/>
      <c r="E59" s="70"/>
      <c r="F59" s="70"/>
      <c r="G59" s="70"/>
      <c r="H59" s="74"/>
      <c r="I59" s="94" t="str">
        <f>IF(ISNA(VLOOKUP(H59,Kategorien!$B$6:$C$85,2,FALSE)),"0,00 €",VLOOKUP(H59,Kategorien!$B$6:$C$85,2,FALSE))</f>
        <v>0,00 €</v>
      </c>
      <c r="J59" s="13"/>
    </row>
    <row r="60" spans="1:10" ht="13" customHeight="1">
      <c r="A60" s="69">
        <v>48</v>
      </c>
      <c r="B60" s="72">
        <f t="shared" si="1"/>
        <v>0</v>
      </c>
      <c r="C60" s="71"/>
      <c r="D60" s="70"/>
      <c r="E60" s="70"/>
      <c r="F60" s="70"/>
      <c r="G60" s="70"/>
      <c r="H60" s="74"/>
      <c r="I60" s="94" t="str">
        <f>IF(ISNA(VLOOKUP(H60,Kategorien!$B$6:$C$85,2,FALSE)),"0,00 €",VLOOKUP(H60,Kategorien!$B$6:$C$85,2,FALSE))</f>
        <v>0,00 €</v>
      </c>
      <c r="J60" s="13"/>
    </row>
    <row r="61" spans="1:10" ht="13" customHeight="1">
      <c r="A61" s="69">
        <v>49</v>
      </c>
      <c r="B61" s="72">
        <f t="shared" si="1"/>
        <v>0</v>
      </c>
      <c r="C61" s="71"/>
      <c r="D61" s="70"/>
      <c r="E61" s="70"/>
      <c r="F61" s="70"/>
      <c r="G61" s="70"/>
      <c r="H61" s="74"/>
      <c r="I61" s="94" t="str">
        <f>IF(ISNA(VLOOKUP(H61,Kategorien!$B$6:$C$85,2,FALSE)),"0,00 €",VLOOKUP(H61,Kategorien!$B$6:$C$85,2,FALSE))</f>
        <v>0,00 €</v>
      </c>
      <c r="J61" s="13"/>
    </row>
    <row r="62" spans="1:10" ht="13" customHeight="1">
      <c r="A62" s="69">
        <v>50</v>
      </c>
      <c r="B62" s="72">
        <f t="shared" si="1"/>
        <v>0</v>
      </c>
      <c r="C62" s="71"/>
      <c r="D62" s="70"/>
      <c r="E62" s="70"/>
      <c r="F62" s="70"/>
      <c r="G62" s="70"/>
      <c r="H62" s="74"/>
      <c r="I62" s="116" t="str">
        <f>IF(ISNA(VLOOKUP(H62,Kategorien!$B$6:$C$85,2,FALSE)),"0,00 €",VLOOKUP(H62,Kategorien!$B$6:$C$85,2,FALSE))</f>
        <v>0,00 €</v>
      </c>
      <c r="J62" s="13"/>
    </row>
    <row r="63" spans="1:10" ht="20" customHeight="1">
      <c r="A63" s="22"/>
      <c r="B63" s="6"/>
      <c r="C63" s="6"/>
      <c r="D63" s="7"/>
      <c r="E63" s="13"/>
      <c r="F63" s="7"/>
      <c r="G63" s="7"/>
      <c r="H63" s="73"/>
      <c r="I63" s="117">
        <f>SUM(I13:I62)</f>
        <v>0</v>
      </c>
      <c r="J63" s="7"/>
    </row>
    <row r="64" spans="1:10" ht="13" customHeight="1">
      <c r="A64" s="23" t="s">
        <v>15</v>
      </c>
      <c r="B64" s="6"/>
      <c r="C64" s="6"/>
      <c r="D64" s="7"/>
      <c r="E64" s="13"/>
      <c r="F64" s="7"/>
      <c r="G64" s="7"/>
      <c r="H64" s="73"/>
      <c r="I64" s="79"/>
      <c r="J64" s="7"/>
    </row>
    <row r="65" spans="1:10" ht="13" customHeight="1">
      <c r="A65" s="14"/>
      <c r="B65" s="6"/>
      <c r="C65" s="6"/>
      <c r="D65" s="7"/>
      <c r="E65" s="13"/>
      <c r="F65" s="7"/>
      <c r="G65" s="7"/>
      <c r="H65" s="73"/>
      <c r="I65" s="79"/>
      <c r="J65" s="7"/>
    </row>
    <row r="66" spans="1:10" ht="13" hidden="1" customHeight="1">
      <c r="A66" s="24"/>
      <c r="B66" s="25"/>
      <c r="C66" s="25"/>
      <c r="D66" s="26"/>
      <c r="E66" s="64"/>
      <c r="F66" s="26"/>
      <c r="G66" s="26"/>
      <c r="H66" s="76"/>
      <c r="I66" s="82"/>
      <c r="J66" s="26"/>
    </row>
    <row r="67" spans="1:10" ht="13" customHeight="1">
      <c r="A67" s="27"/>
      <c r="B67" s="28"/>
      <c r="C67" s="28"/>
      <c r="D67" s="29"/>
      <c r="E67" s="29"/>
      <c r="F67" s="29"/>
      <c r="G67" s="29"/>
      <c r="H67" s="77"/>
      <c r="I67" s="83"/>
      <c r="J67" s="29"/>
    </row>
  </sheetData>
  <mergeCells count="1">
    <mergeCell ref="F2:G2"/>
  </mergeCells>
  <phoneticPr fontId="19" type="noConversion"/>
  <pageMargins left="0.25" right="0.25" top="0.75" bottom="0.75" header="0.3" footer="0.3"/>
  <pageSetup orientation="portrait"/>
  <headerFooter>
    <oddFooter>&amp;C&amp;"Helvetica Neue,Regular"&amp;12&amp;K000000&amp;P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 errorTitle="KATA Kategorie not found" error="Bitte wählen Sie über das Menü die entsprechende Kategorie!" xr:uid="{65C36CDC-D7E7-4886-A016-7C3F559CD2D9}">
          <x14:formula1>
            <xm:f>Kategorien!$B$6:$B$31</xm:f>
          </x14:formula1>
          <xm:sqref>H14:H62</xm:sqref>
        </x14:dataValidation>
        <x14:dataValidation type="list" allowBlank="1" showInputMessage="1" showErrorMessage="1" xr:uid="{8B838662-1DC2-4764-BA7D-9F2FC310EF24}">
          <x14:formula1>
            <xm:f>Menü!$A$2:$A$16</xm:f>
          </x14:formula1>
          <xm:sqref>D13:D62</xm:sqref>
        </x14:dataValidation>
        <x14:dataValidation type="list" allowBlank="1" showInputMessage="1" showErrorMessage="1" xr:uid="{C064E225-13FA-4347-BBAC-6D3277827A1B}">
          <x14:formula1>
            <xm:f>Menü!$C$2:$C$10</xm:f>
          </x14:formula1>
          <xm:sqref>F13:F62</xm:sqref>
        </x14:dataValidation>
        <x14:dataValidation type="list" allowBlank="1" showInputMessage="1" showErrorMessage="1" xr:uid="{6D7C62D5-7182-4A0C-8A37-15A5F035136F}">
          <x14:formula1>
            <xm:f>Menü!$D$2:$D$6</xm:f>
          </x14:formula1>
          <xm:sqref>G13:G62</xm:sqref>
        </x14:dataValidation>
        <x14:dataValidation type="list" errorStyle="information" allowBlank="1" showInputMessage="1" showErrorMessage="1" errorTitle="not found" error="Bitte wählen Sie:_x000a__x000a_m = male (männlich)_x000a_f = female (weiblich)" xr:uid="{CD27251C-C727-4344-96A7-169A45274C1F}">
          <x14:formula1>
            <xm:f>Menü!$B$2:$B$3</xm:f>
          </x14:formula1>
          <xm:sqref>E13:E62</xm:sqref>
        </x14:dataValidation>
        <x14:dataValidation type="list" errorStyle="warning" allowBlank="1" showInputMessage="1" showErrorMessage="1" errorTitle="KATA Kategorie not found" error="Bitte wählen Sie über das Menü die entsprechende Kategorie!" xr:uid="{83A6F932-B233-4E5E-871E-AFF4A96CD20F}">
          <x14:formula1>
            <xm:f>Kategorien!$B$6:$B$33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91414-F409-432B-BEDB-2BCEDE500022}">
  <dimension ref="A1:J68"/>
  <sheetViews>
    <sheetView showGridLines="0" workbookViewId="0">
      <pane ySplit="12" topLeftCell="A13" activePane="bottomLeft" state="frozen"/>
      <selection pane="bottomLeft" activeCell="C1" sqref="C1"/>
    </sheetView>
  </sheetViews>
  <sheetFormatPr baseColWidth="10" defaultColWidth="10.83203125" defaultRowHeight="13" customHeight="1"/>
  <cols>
    <col min="1" max="1" width="16" style="1" customWidth="1"/>
    <col min="2" max="2" width="40.6640625" style="1" customWidth="1"/>
    <col min="3" max="3" width="30.6640625" style="1" customWidth="1"/>
    <col min="4" max="4" width="10.6640625" style="1" customWidth="1"/>
    <col min="5" max="5" width="15.6640625" style="1" customWidth="1"/>
    <col min="6" max="6" width="18.6640625" style="1" customWidth="1"/>
    <col min="7" max="7" width="8.6640625" style="1" customWidth="1"/>
    <col min="8" max="8" width="50.6640625" style="52" customWidth="1"/>
    <col min="9" max="9" width="12.6640625" style="84" customWidth="1"/>
    <col min="10" max="10" width="10.83203125" style="1" customWidth="1"/>
    <col min="11" max="16384" width="10.83203125" style="1"/>
  </cols>
  <sheetData>
    <row r="1" spans="1:10" ht="101.5" customHeight="1">
      <c r="A1" s="2"/>
      <c r="B1" s="3"/>
      <c r="C1" s="3"/>
      <c r="D1" s="4"/>
      <c r="E1" s="4"/>
      <c r="F1" s="4"/>
      <c r="G1" s="4"/>
      <c r="H1" s="50"/>
      <c r="I1" s="78"/>
      <c r="J1" s="4"/>
    </row>
    <row r="2" spans="1:10" ht="40.5" customHeight="1">
      <c r="A2" s="5" t="s">
        <v>0</v>
      </c>
      <c r="B2" s="6"/>
      <c r="C2" s="6"/>
      <c r="D2" s="7"/>
      <c r="E2" s="13"/>
      <c r="F2" s="118" t="s">
        <v>120</v>
      </c>
      <c r="G2" s="118"/>
      <c r="H2" s="115">
        <f>SUM('Einzelwettbewerb KATA'!I13:I62,'Einzelwettbewerb KUMITE'!I13:I62,'Teamwettbewerbe KATA'!K6:K20)</f>
        <v>0</v>
      </c>
      <c r="I2" s="79"/>
      <c r="J2" s="7"/>
    </row>
    <row r="3" spans="1:10" ht="23" customHeight="1">
      <c r="A3" s="8" t="s">
        <v>1</v>
      </c>
      <c r="B3" s="9"/>
      <c r="C3" s="9"/>
      <c r="D3" s="10"/>
      <c r="E3" s="13"/>
      <c r="F3" s="10"/>
      <c r="G3" s="10"/>
      <c r="H3" s="73"/>
      <c r="I3" s="80"/>
      <c r="J3" s="10"/>
    </row>
    <row r="4" spans="1:10" ht="14" customHeight="1" thickBot="1">
      <c r="A4" s="14"/>
      <c r="B4" s="15"/>
      <c r="C4" s="6"/>
      <c r="D4" s="7"/>
      <c r="E4" s="13"/>
      <c r="F4" s="7"/>
      <c r="G4" s="7"/>
      <c r="H4" s="73"/>
      <c r="I4" s="79"/>
      <c r="J4" s="7"/>
    </row>
    <row r="5" spans="1:10" ht="13" customHeight="1">
      <c r="A5" s="16" t="s">
        <v>2</v>
      </c>
      <c r="B5" s="17"/>
      <c r="C5" s="18"/>
      <c r="D5" s="7"/>
      <c r="E5" s="13"/>
      <c r="F5" s="7"/>
      <c r="G5" s="7"/>
      <c r="H5" s="73"/>
      <c r="I5" s="79"/>
      <c r="J5" s="7"/>
    </row>
    <row r="6" spans="1:10" ht="13" customHeight="1">
      <c r="A6" s="16" t="s">
        <v>3</v>
      </c>
      <c r="B6" s="19"/>
      <c r="C6" s="18"/>
      <c r="D6" s="7"/>
      <c r="E6" s="13"/>
      <c r="F6" s="7"/>
      <c r="G6" s="7"/>
      <c r="H6" s="73"/>
      <c r="I6" s="79"/>
      <c r="J6" s="7"/>
    </row>
    <row r="7" spans="1:10" ht="13" customHeight="1">
      <c r="A7" s="16" t="s">
        <v>4</v>
      </c>
      <c r="B7" s="19"/>
      <c r="C7" s="18"/>
      <c r="D7" s="7"/>
      <c r="E7" s="13"/>
      <c r="F7" s="7"/>
      <c r="G7" s="7"/>
      <c r="H7" s="73"/>
      <c r="I7" s="79"/>
      <c r="J7" s="7"/>
    </row>
    <row r="8" spans="1:10" ht="13" customHeight="1">
      <c r="A8" s="16" t="s">
        <v>5</v>
      </c>
      <c r="B8" s="19"/>
      <c r="C8" s="18"/>
      <c r="D8" s="7"/>
      <c r="E8" s="13"/>
      <c r="F8" s="7"/>
      <c r="G8" s="7"/>
      <c r="H8" s="73"/>
      <c r="I8" s="79"/>
      <c r="J8" s="7"/>
    </row>
    <row r="9" spans="1:10" ht="14" customHeight="1" thickBot="1">
      <c r="A9" s="16" t="s">
        <v>6</v>
      </c>
      <c r="B9" s="65"/>
      <c r="C9" s="20"/>
      <c r="D9" s="7"/>
      <c r="E9" s="13"/>
      <c r="F9" s="7"/>
      <c r="G9" s="7"/>
      <c r="H9" s="73"/>
      <c r="I9" s="79"/>
      <c r="J9" s="7"/>
    </row>
    <row r="10" spans="1:10" ht="13" customHeight="1">
      <c r="A10" s="14"/>
      <c r="B10" s="21"/>
      <c r="C10" s="6"/>
      <c r="D10" s="7"/>
      <c r="E10" s="13"/>
      <c r="F10" s="7"/>
      <c r="G10" s="7"/>
      <c r="H10" s="73"/>
      <c r="I10" s="79"/>
      <c r="J10" s="7"/>
    </row>
    <row r="11" spans="1:10" ht="13" customHeight="1">
      <c r="A11" s="11"/>
      <c r="B11" s="12"/>
      <c r="C11" s="12"/>
      <c r="D11" s="13"/>
      <c r="E11" s="13"/>
      <c r="F11" s="13"/>
      <c r="G11" s="13"/>
      <c r="H11" s="73"/>
      <c r="I11" s="81"/>
      <c r="J11" s="7"/>
    </row>
    <row r="12" spans="1:10" s="93" customFormat="1" ht="33" customHeight="1">
      <c r="A12" s="88" t="s">
        <v>7</v>
      </c>
      <c r="B12" s="88" t="s">
        <v>8</v>
      </c>
      <c r="C12" s="89" t="s">
        <v>100</v>
      </c>
      <c r="D12" s="88" t="s">
        <v>10</v>
      </c>
      <c r="E12" s="90" t="s">
        <v>9</v>
      </c>
      <c r="F12" s="88" t="s">
        <v>11</v>
      </c>
      <c r="G12" s="88" t="s">
        <v>12</v>
      </c>
      <c r="H12" s="89" t="s">
        <v>14</v>
      </c>
      <c r="I12" s="91" t="s">
        <v>13</v>
      </c>
      <c r="J12" s="92"/>
    </row>
    <row r="13" spans="1:10" ht="13" customHeight="1">
      <c r="A13" s="69">
        <v>1</v>
      </c>
      <c r="B13" s="72">
        <f t="shared" ref="B13:B62" si="0">$B$5</f>
        <v>0</v>
      </c>
      <c r="C13" s="71"/>
      <c r="D13" s="70"/>
      <c r="E13" s="70"/>
      <c r="F13" s="70"/>
      <c r="G13" s="70"/>
      <c r="H13" s="74"/>
      <c r="I13" s="94" t="str">
        <f>IF(ISNA(VLOOKUP(H13,Kategorien!$B$6:$C$85,2,FALSE)),"0,00 €",VLOOKUP(H13,Kategorien!$B$6:$C$85,2,FALSE))</f>
        <v>0,00 €</v>
      </c>
      <c r="J13" s="13"/>
    </row>
    <row r="14" spans="1:10" ht="13" customHeight="1">
      <c r="A14" s="69">
        <v>2</v>
      </c>
      <c r="B14" s="72">
        <f t="shared" si="0"/>
        <v>0</v>
      </c>
      <c r="C14" s="71"/>
      <c r="D14" s="70"/>
      <c r="E14" s="70"/>
      <c r="F14" s="70"/>
      <c r="G14" s="70"/>
      <c r="H14" s="74"/>
      <c r="I14" s="94" t="str">
        <f>IF(ISNA(VLOOKUP(H14,Kategorien!$B$6:$C$85,2,FALSE)),"0,00 €",VLOOKUP(H14,Kategorien!$B$6:$C$85,2,FALSE))</f>
        <v>0,00 €</v>
      </c>
      <c r="J14" s="13"/>
    </row>
    <row r="15" spans="1:10" ht="13" customHeight="1">
      <c r="A15" s="69">
        <v>3</v>
      </c>
      <c r="B15" s="72">
        <f t="shared" si="0"/>
        <v>0</v>
      </c>
      <c r="C15" s="71"/>
      <c r="D15" s="70"/>
      <c r="E15" s="70"/>
      <c r="F15" s="70"/>
      <c r="G15" s="70"/>
      <c r="H15" s="74"/>
      <c r="I15" s="94" t="str">
        <f>IF(ISNA(VLOOKUP(H15,Kategorien!$B$6:$C$85,2,FALSE)),"0,00 €",VLOOKUP(H15,Kategorien!$B$6:$C$85,2,FALSE))</f>
        <v>0,00 €</v>
      </c>
      <c r="J15" s="13"/>
    </row>
    <row r="16" spans="1:10" ht="13" customHeight="1">
      <c r="A16" s="69">
        <v>4</v>
      </c>
      <c r="B16" s="72">
        <f t="shared" si="0"/>
        <v>0</v>
      </c>
      <c r="C16" s="71"/>
      <c r="D16" s="70"/>
      <c r="E16" s="70"/>
      <c r="F16" s="70"/>
      <c r="G16" s="70"/>
      <c r="H16" s="74"/>
      <c r="I16" s="94" t="str">
        <f>IF(ISNA(VLOOKUP(H16,Kategorien!$B$6:$C$85,2,FALSE)),"0,00 €",VLOOKUP(H16,Kategorien!$B$6:$C$85,2,FALSE))</f>
        <v>0,00 €</v>
      </c>
      <c r="J16" s="13"/>
    </row>
    <row r="17" spans="1:10" ht="13" customHeight="1">
      <c r="A17" s="69">
        <v>5</v>
      </c>
      <c r="B17" s="72">
        <f t="shared" si="0"/>
        <v>0</v>
      </c>
      <c r="C17" s="71"/>
      <c r="D17" s="70"/>
      <c r="E17" s="70"/>
      <c r="F17" s="70"/>
      <c r="G17" s="70"/>
      <c r="H17" s="74"/>
      <c r="I17" s="94" t="str">
        <f>IF(ISNA(VLOOKUP(H17,Kategorien!$B$6:$C$85,2,FALSE)),"0,00 €",VLOOKUP(H17,Kategorien!$B$6:$C$85,2,FALSE))</f>
        <v>0,00 €</v>
      </c>
      <c r="J17" s="13"/>
    </row>
    <row r="18" spans="1:10" ht="13" customHeight="1">
      <c r="A18" s="69">
        <v>6</v>
      </c>
      <c r="B18" s="72">
        <f t="shared" si="0"/>
        <v>0</v>
      </c>
      <c r="C18" s="71"/>
      <c r="D18" s="70"/>
      <c r="E18" s="70"/>
      <c r="F18" s="70"/>
      <c r="G18" s="70"/>
      <c r="H18" s="74"/>
      <c r="I18" s="94" t="str">
        <f>IF(ISNA(VLOOKUP(H18,Kategorien!$B$6:$C$85,2,FALSE)),"0,00 €",VLOOKUP(H18,Kategorien!$B$6:$C$85,2,FALSE))</f>
        <v>0,00 €</v>
      </c>
      <c r="J18" s="13"/>
    </row>
    <row r="19" spans="1:10" ht="13" customHeight="1">
      <c r="A19" s="69">
        <v>7</v>
      </c>
      <c r="B19" s="72">
        <f t="shared" si="0"/>
        <v>0</v>
      </c>
      <c r="C19" s="71"/>
      <c r="D19" s="70"/>
      <c r="E19" s="70"/>
      <c r="F19" s="70"/>
      <c r="G19" s="70"/>
      <c r="H19" s="74"/>
      <c r="I19" s="94" t="str">
        <f>IF(ISNA(VLOOKUP(H19,Kategorien!$B$6:$C$85,2,FALSE)),"0,00 €",VLOOKUP(H19,Kategorien!$B$6:$C$85,2,FALSE))</f>
        <v>0,00 €</v>
      </c>
      <c r="J19" s="13"/>
    </row>
    <row r="20" spans="1:10" ht="13" customHeight="1">
      <c r="A20" s="69">
        <v>8</v>
      </c>
      <c r="B20" s="72">
        <f t="shared" si="0"/>
        <v>0</v>
      </c>
      <c r="C20" s="71"/>
      <c r="D20" s="70"/>
      <c r="E20" s="70"/>
      <c r="F20" s="70"/>
      <c r="G20" s="70"/>
      <c r="H20" s="74"/>
      <c r="I20" s="94" t="str">
        <f>IF(ISNA(VLOOKUP(H20,Kategorien!$B$6:$C$85,2,FALSE)),"0,00 €",VLOOKUP(H20,Kategorien!$B$6:$C$85,2,FALSE))</f>
        <v>0,00 €</v>
      </c>
      <c r="J20" s="13"/>
    </row>
    <row r="21" spans="1:10" ht="13" customHeight="1">
      <c r="A21" s="69">
        <v>9</v>
      </c>
      <c r="B21" s="72">
        <f t="shared" si="0"/>
        <v>0</v>
      </c>
      <c r="C21" s="71"/>
      <c r="D21" s="70"/>
      <c r="E21" s="70"/>
      <c r="F21" s="70"/>
      <c r="G21" s="70"/>
      <c r="H21" s="74"/>
      <c r="I21" s="94" t="str">
        <f>IF(ISNA(VLOOKUP(H21,Kategorien!$B$6:$C$85,2,FALSE)),"0,00 €",VLOOKUP(H21,Kategorien!$B$6:$C$85,2,FALSE))</f>
        <v>0,00 €</v>
      </c>
      <c r="J21" s="13"/>
    </row>
    <row r="22" spans="1:10" ht="13" customHeight="1">
      <c r="A22" s="69">
        <v>10</v>
      </c>
      <c r="B22" s="72">
        <f t="shared" si="0"/>
        <v>0</v>
      </c>
      <c r="C22" s="71"/>
      <c r="D22" s="70"/>
      <c r="E22" s="70"/>
      <c r="F22" s="70"/>
      <c r="G22" s="70"/>
      <c r="H22" s="74"/>
      <c r="I22" s="94" t="str">
        <f>IF(ISNA(VLOOKUP(H22,Kategorien!$B$6:$C$85,2,FALSE)),"0,00 €",VLOOKUP(H22,Kategorien!$B$6:$C$85,2,FALSE))</f>
        <v>0,00 €</v>
      </c>
      <c r="J22" s="13"/>
    </row>
    <row r="23" spans="1:10" ht="13" customHeight="1">
      <c r="A23" s="69">
        <v>11</v>
      </c>
      <c r="B23" s="72">
        <f t="shared" si="0"/>
        <v>0</v>
      </c>
      <c r="C23" s="71"/>
      <c r="D23" s="70"/>
      <c r="E23" s="70"/>
      <c r="F23" s="70"/>
      <c r="G23" s="70"/>
      <c r="H23" s="74"/>
      <c r="I23" s="94" t="str">
        <f>IF(ISNA(VLOOKUP(H23,Kategorien!$B$6:$C$85,2,FALSE)),"0,00 €",VLOOKUP(H23,Kategorien!$B$6:$C$85,2,FALSE))</f>
        <v>0,00 €</v>
      </c>
      <c r="J23" s="13"/>
    </row>
    <row r="24" spans="1:10" ht="13" customHeight="1">
      <c r="A24" s="69">
        <v>12</v>
      </c>
      <c r="B24" s="72">
        <f t="shared" si="0"/>
        <v>0</v>
      </c>
      <c r="C24" s="71"/>
      <c r="D24" s="70"/>
      <c r="E24" s="70"/>
      <c r="F24" s="70"/>
      <c r="G24" s="70"/>
      <c r="H24" s="74"/>
      <c r="I24" s="94" t="str">
        <f>IF(ISNA(VLOOKUP(H24,Kategorien!$B$6:$C$85,2,FALSE)),"0,00 €",VLOOKUP(H24,Kategorien!$B$6:$C$85,2,FALSE))</f>
        <v>0,00 €</v>
      </c>
      <c r="J24" s="13"/>
    </row>
    <row r="25" spans="1:10" ht="13" customHeight="1">
      <c r="A25" s="69">
        <v>13</v>
      </c>
      <c r="B25" s="72">
        <f t="shared" si="0"/>
        <v>0</v>
      </c>
      <c r="C25" s="71"/>
      <c r="D25" s="70"/>
      <c r="E25" s="70"/>
      <c r="F25" s="70"/>
      <c r="G25" s="70"/>
      <c r="H25" s="74"/>
      <c r="I25" s="94" t="str">
        <f>IF(ISNA(VLOOKUP(H25,Kategorien!$B$6:$C$85,2,FALSE)),"0,00 €",VLOOKUP(H25,Kategorien!$B$6:$C$85,2,FALSE))</f>
        <v>0,00 €</v>
      </c>
      <c r="J25" s="13"/>
    </row>
    <row r="26" spans="1:10" ht="13" customHeight="1">
      <c r="A26" s="69">
        <v>14</v>
      </c>
      <c r="B26" s="72">
        <f t="shared" si="0"/>
        <v>0</v>
      </c>
      <c r="C26" s="71"/>
      <c r="D26" s="70"/>
      <c r="E26" s="70"/>
      <c r="F26" s="70"/>
      <c r="G26" s="70"/>
      <c r="H26" s="74"/>
      <c r="I26" s="94" t="str">
        <f>IF(ISNA(VLOOKUP(H26,Kategorien!$B$6:$C$85,2,FALSE)),"0,00 €",VLOOKUP(H26,Kategorien!$B$6:$C$85,2,FALSE))</f>
        <v>0,00 €</v>
      </c>
      <c r="J26" s="13"/>
    </row>
    <row r="27" spans="1:10" ht="13" customHeight="1">
      <c r="A27" s="69">
        <v>15</v>
      </c>
      <c r="B27" s="72">
        <f t="shared" si="0"/>
        <v>0</v>
      </c>
      <c r="C27" s="71"/>
      <c r="D27" s="70"/>
      <c r="E27" s="70"/>
      <c r="F27" s="70"/>
      <c r="G27" s="70"/>
      <c r="H27" s="74"/>
      <c r="I27" s="94" t="str">
        <f>IF(ISNA(VLOOKUP(H27,Kategorien!$B$6:$C$85,2,FALSE)),"0,00 €",VLOOKUP(H27,Kategorien!$B$6:$C$85,2,FALSE))</f>
        <v>0,00 €</v>
      </c>
      <c r="J27" s="13"/>
    </row>
    <row r="28" spans="1:10" ht="13" customHeight="1">
      <c r="A28" s="69">
        <v>16</v>
      </c>
      <c r="B28" s="72">
        <f t="shared" si="0"/>
        <v>0</v>
      </c>
      <c r="C28" s="71"/>
      <c r="D28" s="70"/>
      <c r="E28" s="70"/>
      <c r="F28" s="70"/>
      <c r="G28" s="70"/>
      <c r="H28" s="74"/>
      <c r="I28" s="94" t="str">
        <f>IF(ISNA(VLOOKUP(H28,Kategorien!$B$6:$C$85,2,FALSE)),"0,00 €",VLOOKUP(H28,Kategorien!$B$6:$C$85,2,FALSE))</f>
        <v>0,00 €</v>
      </c>
      <c r="J28" s="13"/>
    </row>
    <row r="29" spans="1:10" ht="13" customHeight="1">
      <c r="A29" s="69">
        <v>17</v>
      </c>
      <c r="B29" s="72">
        <f t="shared" si="0"/>
        <v>0</v>
      </c>
      <c r="C29" s="71"/>
      <c r="D29" s="70"/>
      <c r="E29" s="70"/>
      <c r="F29" s="70"/>
      <c r="G29" s="70"/>
      <c r="H29" s="74"/>
      <c r="I29" s="94" t="str">
        <f>IF(ISNA(VLOOKUP(H29,Kategorien!$B$6:$C$85,2,FALSE)),"0,00 €",VLOOKUP(H29,Kategorien!$B$6:$C$85,2,FALSE))</f>
        <v>0,00 €</v>
      </c>
      <c r="J29" s="13"/>
    </row>
    <row r="30" spans="1:10" ht="13" customHeight="1">
      <c r="A30" s="69">
        <v>18</v>
      </c>
      <c r="B30" s="72">
        <f t="shared" si="0"/>
        <v>0</v>
      </c>
      <c r="C30" s="71"/>
      <c r="D30" s="70"/>
      <c r="E30" s="70"/>
      <c r="F30" s="70"/>
      <c r="G30" s="70"/>
      <c r="H30" s="74"/>
      <c r="I30" s="94" t="str">
        <f>IF(ISNA(VLOOKUP(H30,Kategorien!$B$6:$C$85,2,FALSE)),"0,00 €",VLOOKUP(H30,Kategorien!$B$6:$C$85,2,FALSE))</f>
        <v>0,00 €</v>
      </c>
      <c r="J30" s="13"/>
    </row>
    <row r="31" spans="1:10" ht="13" customHeight="1">
      <c r="A31" s="69">
        <v>19</v>
      </c>
      <c r="B31" s="72">
        <f t="shared" si="0"/>
        <v>0</v>
      </c>
      <c r="C31" s="71"/>
      <c r="D31" s="70"/>
      <c r="E31" s="70"/>
      <c r="F31" s="70"/>
      <c r="G31" s="70"/>
      <c r="H31" s="74"/>
      <c r="I31" s="94" t="str">
        <f>IF(ISNA(VLOOKUP(H31,Kategorien!$B$6:$C$85,2,FALSE)),"0,00 €",VLOOKUP(H31,Kategorien!$B$6:$C$85,2,FALSE))</f>
        <v>0,00 €</v>
      </c>
      <c r="J31" s="13"/>
    </row>
    <row r="32" spans="1:10" ht="13" customHeight="1">
      <c r="A32" s="69">
        <v>20</v>
      </c>
      <c r="B32" s="72">
        <f t="shared" si="0"/>
        <v>0</v>
      </c>
      <c r="C32" s="71"/>
      <c r="D32" s="70"/>
      <c r="E32" s="70"/>
      <c r="F32" s="70"/>
      <c r="G32" s="70"/>
      <c r="H32" s="74"/>
      <c r="I32" s="94" t="str">
        <f>IF(ISNA(VLOOKUP(H32,Kategorien!$B$6:$C$85,2,FALSE)),"0,00 €",VLOOKUP(H32,Kategorien!$B$6:$C$85,2,FALSE))</f>
        <v>0,00 €</v>
      </c>
      <c r="J32" s="13"/>
    </row>
    <row r="33" spans="1:10" ht="13" customHeight="1">
      <c r="A33" s="69">
        <v>21</v>
      </c>
      <c r="B33" s="72">
        <f t="shared" si="0"/>
        <v>0</v>
      </c>
      <c r="C33" s="71"/>
      <c r="D33" s="70"/>
      <c r="E33" s="70"/>
      <c r="F33" s="70"/>
      <c r="G33" s="70"/>
      <c r="H33" s="74"/>
      <c r="I33" s="94" t="str">
        <f>IF(ISNA(VLOOKUP(H33,Kategorien!$B$6:$C$85,2,FALSE)),"0,00 €",VLOOKUP(H33,Kategorien!$B$6:$C$85,2,FALSE))</f>
        <v>0,00 €</v>
      </c>
      <c r="J33" s="13"/>
    </row>
    <row r="34" spans="1:10" ht="13" customHeight="1">
      <c r="A34" s="69">
        <v>22</v>
      </c>
      <c r="B34" s="72">
        <f t="shared" si="0"/>
        <v>0</v>
      </c>
      <c r="C34" s="71"/>
      <c r="D34" s="70"/>
      <c r="E34" s="70"/>
      <c r="F34" s="70"/>
      <c r="G34" s="70"/>
      <c r="H34" s="74"/>
      <c r="I34" s="94" t="str">
        <f>IF(ISNA(VLOOKUP(H34,Kategorien!$B$6:$C$85,2,FALSE)),"0,00 €",VLOOKUP(H34,Kategorien!$B$6:$C$85,2,FALSE))</f>
        <v>0,00 €</v>
      </c>
      <c r="J34" s="13"/>
    </row>
    <row r="35" spans="1:10" ht="13" customHeight="1">
      <c r="A35" s="69">
        <v>23</v>
      </c>
      <c r="B35" s="72">
        <f t="shared" si="0"/>
        <v>0</v>
      </c>
      <c r="C35" s="71"/>
      <c r="D35" s="70"/>
      <c r="E35" s="70"/>
      <c r="F35" s="70"/>
      <c r="G35" s="70"/>
      <c r="H35" s="74"/>
      <c r="I35" s="94" t="str">
        <f>IF(ISNA(VLOOKUP(H35,Kategorien!$B$6:$C$85,2,FALSE)),"0,00 €",VLOOKUP(H35,Kategorien!$B$6:$C$85,2,FALSE))</f>
        <v>0,00 €</v>
      </c>
      <c r="J35" s="13"/>
    </row>
    <row r="36" spans="1:10" ht="13" customHeight="1">
      <c r="A36" s="69">
        <v>24</v>
      </c>
      <c r="B36" s="72">
        <f t="shared" si="0"/>
        <v>0</v>
      </c>
      <c r="C36" s="71"/>
      <c r="D36" s="70"/>
      <c r="E36" s="70"/>
      <c r="F36" s="70"/>
      <c r="G36" s="70"/>
      <c r="H36" s="74"/>
      <c r="I36" s="94" t="str">
        <f>IF(ISNA(VLOOKUP(H36,Kategorien!$B$6:$C$85,2,FALSE)),"0,00 €",VLOOKUP(H36,Kategorien!$B$6:$C$85,2,FALSE))</f>
        <v>0,00 €</v>
      </c>
      <c r="J36" s="13"/>
    </row>
    <row r="37" spans="1:10" ht="13" customHeight="1">
      <c r="A37" s="69">
        <v>25</v>
      </c>
      <c r="B37" s="72">
        <f t="shared" si="0"/>
        <v>0</v>
      </c>
      <c r="C37" s="71"/>
      <c r="D37" s="70"/>
      <c r="E37" s="70"/>
      <c r="F37" s="70"/>
      <c r="G37" s="70"/>
      <c r="H37" s="74"/>
      <c r="I37" s="94" t="str">
        <f>IF(ISNA(VLOOKUP(H37,Kategorien!$B$6:$C$85,2,FALSE)),"0,00 €",VLOOKUP(H37,Kategorien!$B$6:$C$85,2,FALSE))</f>
        <v>0,00 €</v>
      </c>
      <c r="J37" s="13"/>
    </row>
    <row r="38" spans="1:10" ht="13" customHeight="1">
      <c r="A38" s="69">
        <v>26</v>
      </c>
      <c r="B38" s="72">
        <f t="shared" si="0"/>
        <v>0</v>
      </c>
      <c r="C38" s="71"/>
      <c r="D38" s="70"/>
      <c r="E38" s="70"/>
      <c r="F38" s="70"/>
      <c r="G38" s="70"/>
      <c r="H38" s="74"/>
      <c r="I38" s="94" t="str">
        <f>IF(ISNA(VLOOKUP(H38,Kategorien!$B$6:$C$85,2,FALSE)),"0,00 €",VLOOKUP(H38,Kategorien!$B$6:$C$85,2,FALSE))</f>
        <v>0,00 €</v>
      </c>
      <c r="J38" s="13"/>
    </row>
    <row r="39" spans="1:10" ht="13" customHeight="1">
      <c r="A39" s="69">
        <v>27</v>
      </c>
      <c r="B39" s="72">
        <f t="shared" si="0"/>
        <v>0</v>
      </c>
      <c r="C39" s="71"/>
      <c r="D39" s="70"/>
      <c r="E39" s="70"/>
      <c r="F39" s="70"/>
      <c r="G39" s="70"/>
      <c r="H39" s="74"/>
      <c r="I39" s="94" t="str">
        <f>IF(ISNA(VLOOKUP(H39,Kategorien!$B$6:$C$85,2,FALSE)),"0,00 €",VLOOKUP(H39,Kategorien!$B$6:$C$85,2,FALSE))</f>
        <v>0,00 €</v>
      </c>
      <c r="J39" s="13"/>
    </row>
    <row r="40" spans="1:10" ht="13" customHeight="1">
      <c r="A40" s="69">
        <v>28</v>
      </c>
      <c r="B40" s="72">
        <f t="shared" si="0"/>
        <v>0</v>
      </c>
      <c r="C40" s="71"/>
      <c r="D40" s="70"/>
      <c r="E40" s="70"/>
      <c r="F40" s="70"/>
      <c r="G40" s="70"/>
      <c r="H40" s="74"/>
      <c r="I40" s="94" t="str">
        <f>IF(ISNA(VLOOKUP(H40,Kategorien!$B$6:$C$85,2,FALSE)),"0,00 €",VLOOKUP(H40,Kategorien!$B$6:$C$85,2,FALSE))</f>
        <v>0,00 €</v>
      </c>
      <c r="J40" s="13"/>
    </row>
    <row r="41" spans="1:10" ht="13" customHeight="1">
      <c r="A41" s="69">
        <v>29</v>
      </c>
      <c r="B41" s="72">
        <f t="shared" si="0"/>
        <v>0</v>
      </c>
      <c r="C41" s="71"/>
      <c r="D41" s="70"/>
      <c r="E41" s="70"/>
      <c r="F41" s="70"/>
      <c r="G41" s="70"/>
      <c r="H41" s="74"/>
      <c r="I41" s="94" t="str">
        <f>IF(ISNA(VLOOKUP(H41,Kategorien!$B$6:$C$85,2,FALSE)),"0,00 €",VLOOKUP(H41,Kategorien!$B$6:$C$85,2,FALSE))</f>
        <v>0,00 €</v>
      </c>
      <c r="J41" s="13"/>
    </row>
    <row r="42" spans="1:10" ht="13" customHeight="1">
      <c r="A42" s="69">
        <v>30</v>
      </c>
      <c r="B42" s="72">
        <f t="shared" si="0"/>
        <v>0</v>
      </c>
      <c r="C42" s="71"/>
      <c r="D42" s="70"/>
      <c r="E42" s="70"/>
      <c r="F42" s="70"/>
      <c r="G42" s="70"/>
      <c r="H42" s="74"/>
      <c r="I42" s="94" t="str">
        <f>IF(ISNA(VLOOKUP(H42,Kategorien!$B$6:$C$85,2,FALSE)),"0,00 €",VLOOKUP(H42,Kategorien!$B$6:$C$85,2,FALSE))</f>
        <v>0,00 €</v>
      </c>
      <c r="J42" s="13"/>
    </row>
    <row r="43" spans="1:10" ht="13" customHeight="1">
      <c r="A43" s="69">
        <v>31</v>
      </c>
      <c r="B43" s="72">
        <f t="shared" si="0"/>
        <v>0</v>
      </c>
      <c r="C43" s="71"/>
      <c r="D43" s="70"/>
      <c r="E43" s="70"/>
      <c r="F43" s="70"/>
      <c r="G43" s="70"/>
      <c r="H43" s="74"/>
      <c r="I43" s="94" t="str">
        <f>IF(ISNA(VLOOKUP(H43,Kategorien!$B$6:$C$85,2,FALSE)),"0,00 €",VLOOKUP(H43,Kategorien!$B$6:$C$85,2,FALSE))</f>
        <v>0,00 €</v>
      </c>
      <c r="J43" s="13"/>
    </row>
    <row r="44" spans="1:10" ht="13" customHeight="1">
      <c r="A44" s="69">
        <v>32</v>
      </c>
      <c r="B44" s="72">
        <f t="shared" si="0"/>
        <v>0</v>
      </c>
      <c r="C44" s="71"/>
      <c r="D44" s="70"/>
      <c r="E44" s="70"/>
      <c r="F44" s="70"/>
      <c r="G44" s="70"/>
      <c r="H44" s="74"/>
      <c r="I44" s="94" t="str">
        <f>IF(ISNA(VLOOKUP(H44,Kategorien!$B$6:$C$85,2,FALSE)),"0,00 €",VLOOKUP(H44,Kategorien!$B$6:$C$85,2,FALSE))</f>
        <v>0,00 €</v>
      </c>
      <c r="J44" s="13"/>
    </row>
    <row r="45" spans="1:10" ht="13" customHeight="1">
      <c r="A45" s="69">
        <v>33</v>
      </c>
      <c r="B45" s="72">
        <f t="shared" si="0"/>
        <v>0</v>
      </c>
      <c r="C45" s="71"/>
      <c r="D45" s="70"/>
      <c r="E45" s="70"/>
      <c r="F45" s="70"/>
      <c r="G45" s="70"/>
      <c r="H45" s="74"/>
      <c r="I45" s="94" t="str">
        <f>IF(ISNA(VLOOKUP(H45,Kategorien!$B$6:$C$85,2,FALSE)),"0,00 €",VLOOKUP(H45,Kategorien!$B$6:$C$85,2,FALSE))</f>
        <v>0,00 €</v>
      </c>
      <c r="J45" s="13"/>
    </row>
    <row r="46" spans="1:10" ht="13" customHeight="1">
      <c r="A46" s="69">
        <v>34</v>
      </c>
      <c r="B46" s="72">
        <f t="shared" si="0"/>
        <v>0</v>
      </c>
      <c r="C46" s="71"/>
      <c r="D46" s="70"/>
      <c r="E46" s="70"/>
      <c r="F46" s="70"/>
      <c r="G46" s="70"/>
      <c r="H46" s="74"/>
      <c r="I46" s="94" t="str">
        <f>IF(ISNA(VLOOKUP(H46,Kategorien!$B$6:$C$85,2,FALSE)),"0,00 €",VLOOKUP(H46,Kategorien!$B$6:$C$85,2,FALSE))</f>
        <v>0,00 €</v>
      </c>
      <c r="J46" s="13"/>
    </row>
    <row r="47" spans="1:10" ht="13" customHeight="1">
      <c r="A47" s="69">
        <v>35</v>
      </c>
      <c r="B47" s="72">
        <f t="shared" si="0"/>
        <v>0</v>
      </c>
      <c r="C47" s="71"/>
      <c r="D47" s="70"/>
      <c r="E47" s="70"/>
      <c r="F47" s="70"/>
      <c r="G47" s="70"/>
      <c r="H47" s="74"/>
      <c r="I47" s="94" t="str">
        <f>IF(ISNA(VLOOKUP(H47,Kategorien!$B$6:$C$85,2,FALSE)),"0,00 €",VLOOKUP(H47,Kategorien!$B$6:$C$85,2,FALSE))</f>
        <v>0,00 €</v>
      </c>
      <c r="J47" s="13"/>
    </row>
    <row r="48" spans="1:10" ht="13" customHeight="1">
      <c r="A48" s="69">
        <v>36</v>
      </c>
      <c r="B48" s="72">
        <f t="shared" si="0"/>
        <v>0</v>
      </c>
      <c r="C48" s="71"/>
      <c r="D48" s="70"/>
      <c r="E48" s="70"/>
      <c r="F48" s="70"/>
      <c r="G48" s="70"/>
      <c r="H48" s="74"/>
      <c r="I48" s="94" t="str">
        <f>IF(ISNA(VLOOKUP(H48,Kategorien!$B$6:$C$85,2,FALSE)),"0,00 €",VLOOKUP(H48,Kategorien!$B$6:$C$85,2,FALSE))</f>
        <v>0,00 €</v>
      </c>
      <c r="J48" s="13"/>
    </row>
    <row r="49" spans="1:10" ht="13" customHeight="1">
      <c r="A49" s="69">
        <v>37</v>
      </c>
      <c r="B49" s="72">
        <f t="shared" si="0"/>
        <v>0</v>
      </c>
      <c r="C49" s="71"/>
      <c r="D49" s="70"/>
      <c r="E49" s="70"/>
      <c r="F49" s="70"/>
      <c r="G49" s="70"/>
      <c r="H49" s="74"/>
      <c r="I49" s="94" t="str">
        <f>IF(ISNA(VLOOKUP(H49,Kategorien!$B$6:$C$85,2,FALSE)),"0,00 €",VLOOKUP(H49,Kategorien!$B$6:$C$85,2,FALSE))</f>
        <v>0,00 €</v>
      </c>
      <c r="J49" s="13"/>
    </row>
    <row r="50" spans="1:10" ht="13" customHeight="1">
      <c r="A50" s="69">
        <v>38</v>
      </c>
      <c r="B50" s="72">
        <f t="shared" si="0"/>
        <v>0</v>
      </c>
      <c r="C50" s="71"/>
      <c r="D50" s="70"/>
      <c r="E50" s="70"/>
      <c r="F50" s="70"/>
      <c r="G50" s="70"/>
      <c r="H50" s="74"/>
      <c r="I50" s="94" t="str">
        <f>IF(ISNA(VLOOKUP(H50,Kategorien!$B$6:$C$85,2,FALSE)),"0,00 €",VLOOKUP(H50,Kategorien!$B$6:$C$85,2,FALSE))</f>
        <v>0,00 €</v>
      </c>
      <c r="J50" s="13"/>
    </row>
    <row r="51" spans="1:10" ht="13" customHeight="1">
      <c r="A51" s="69">
        <v>39</v>
      </c>
      <c r="B51" s="72">
        <f t="shared" si="0"/>
        <v>0</v>
      </c>
      <c r="C51" s="71"/>
      <c r="D51" s="70"/>
      <c r="E51" s="70"/>
      <c r="F51" s="70"/>
      <c r="G51" s="70"/>
      <c r="H51" s="74"/>
      <c r="I51" s="94" t="str">
        <f>IF(ISNA(VLOOKUP(H51,Kategorien!$B$6:$C$85,2,FALSE)),"0,00 €",VLOOKUP(H51,Kategorien!$B$6:$C$85,2,FALSE))</f>
        <v>0,00 €</v>
      </c>
      <c r="J51" s="13"/>
    </row>
    <row r="52" spans="1:10" ht="13" customHeight="1">
      <c r="A52" s="69">
        <v>40</v>
      </c>
      <c r="B52" s="72">
        <f t="shared" si="0"/>
        <v>0</v>
      </c>
      <c r="C52" s="71"/>
      <c r="D52" s="70"/>
      <c r="E52" s="70"/>
      <c r="F52" s="70"/>
      <c r="G52" s="70"/>
      <c r="H52" s="74"/>
      <c r="I52" s="94" t="str">
        <f>IF(ISNA(VLOOKUP(H52,Kategorien!$B$6:$C$85,2,FALSE)),"0,00 €",VLOOKUP(H52,Kategorien!$B$6:$C$85,2,FALSE))</f>
        <v>0,00 €</v>
      </c>
      <c r="J52" s="13"/>
    </row>
    <row r="53" spans="1:10" ht="13" customHeight="1">
      <c r="A53" s="69">
        <v>41</v>
      </c>
      <c r="B53" s="72">
        <f t="shared" si="0"/>
        <v>0</v>
      </c>
      <c r="C53" s="71"/>
      <c r="D53" s="70"/>
      <c r="E53" s="70"/>
      <c r="F53" s="70"/>
      <c r="G53" s="70"/>
      <c r="H53" s="74"/>
      <c r="I53" s="94" t="str">
        <f>IF(ISNA(VLOOKUP(H53,Kategorien!$B$6:$C$85,2,FALSE)),"0,00 €",VLOOKUP(H53,Kategorien!$B$6:$C$85,2,FALSE))</f>
        <v>0,00 €</v>
      </c>
      <c r="J53" s="13"/>
    </row>
    <row r="54" spans="1:10" ht="13" customHeight="1">
      <c r="A54" s="69">
        <v>42</v>
      </c>
      <c r="B54" s="72">
        <f t="shared" si="0"/>
        <v>0</v>
      </c>
      <c r="C54" s="71"/>
      <c r="D54" s="70"/>
      <c r="E54" s="70"/>
      <c r="F54" s="70"/>
      <c r="G54" s="70"/>
      <c r="H54" s="74"/>
      <c r="I54" s="94" t="str">
        <f>IF(ISNA(VLOOKUP(H54,Kategorien!$B$6:$C$85,2,FALSE)),"0,00 €",VLOOKUP(H54,Kategorien!$B$6:$C$85,2,FALSE))</f>
        <v>0,00 €</v>
      </c>
      <c r="J54" s="13"/>
    </row>
    <row r="55" spans="1:10" ht="13" customHeight="1">
      <c r="A55" s="69">
        <v>43</v>
      </c>
      <c r="B55" s="72">
        <f t="shared" si="0"/>
        <v>0</v>
      </c>
      <c r="C55" s="71"/>
      <c r="D55" s="70"/>
      <c r="E55" s="70"/>
      <c r="F55" s="70"/>
      <c r="G55" s="70"/>
      <c r="H55" s="74"/>
      <c r="I55" s="94" t="str">
        <f>IF(ISNA(VLOOKUP(H55,Kategorien!$B$6:$C$85,2,FALSE)),"0,00 €",VLOOKUP(H55,Kategorien!$B$6:$C$85,2,FALSE))</f>
        <v>0,00 €</v>
      </c>
      <c r="J55" s="13"/>
    </row>
    <row r="56" spans="1:10" ht="13" customHeight="1">
      <c r="A56" s="69">
        <v>44</v>
      </c>
      <c r="B56" s="72">
        <f t="shared" si="0"/>
        <v>0</v>
      </c>
      <c r="C56" s="71"/>
      <c r="D56" s="70"/>
      <c r="E56" s="70"/>
      <c r="F56" s="70"/>
      <c r="G56" s="70"/>
      <c r="H56" s="74"/>
      <c r="I56" s="94" t="str">
        <f>IF(ISNA(VLOOKUP(H56,Kategorien!$B$6:$C$85,2,FALSE)),"0,00 €",VLOOKUP(H56,Kategorien!$B$6:$C$85,2,FALSE))</f>
        <v>0,00 €</v>
      </c>
      <c r="J56" s="13"/>
    </row>
    <row r="57" spans="1:10" ht="13" customHeight="1">
      <c r="A57" s="69">
        <v>45</v>
      </c>
      <c r="B57" s="72">
        <f t="shared" si="0"/>
        <v>0</v>
      </c>
      <c r="C57" s="71"/>
      <c r="D57" s="70"/>
      <c r="E57" s="70"/>
      <c r="F57" s="70"/>
      <c r="G57" s="70"/>
      <c r="H57" s="74"/>
      <c r="I57" s="94" t="str">
        <f>IF(ISNA(VLOOKUP(H57,Kategorien!$B$6:$C$85,2,FALSE)),"0,00 €",VLOOKUP(H57,Kategorien!$B$6:$C$85,2,FALSE))</f>
        <v>0,00 €</v>
      </c>
      <c r="J57" s="13"/>
    </row>
    <row r="58" spans="1:10" ht="13" customHeight="1">
      <c r="A58" s="69">
        <v>46</v>
      </c>
      <c r="B58" s="72">
        <f t="shared" si="0"/>
        <v>0</v>
      </c>
      <c r="C58" s="71"/>
      <c r="D58" s="70"/>
      <c r="E58" s="70"/>
      <c r="F58" s="70"/>
      <c r="G58" s="70"/>
      <c r="H58" s="74"/>
      <c r="I58" s="94" t="str">
        <f>IF(ISNA(VLOOKUP(H58,Kategorien!$B$6:$C$85,2,FALSE)),"0,00 €",VLOOKUP(H58,Kategorien!$B$6:$C$85,2,FALSE))</f>
        <v>0,00 €</v>
      </c>
      <c r="J58" s="13"/>
    </row>
    <row r="59" spans="1:10" ht="13" customHeight="1">
      <c r="A59" s="69">
        <v>47</v>
      </c>
      <c r="B59" s="72">
        <f t="shared" si="0"/>
        <v>0</v>
      </c>
      <c r="C59" s="71"/>
      <c r="D59" s="70"/>
      <c r="E59" s="70"/>
      <c r="F59" s="70"/>
      <c r="G59" s="70"/>
      <c r="H59" s="74"/>
      <c r="I59" s="94" t="str">
        <f>IF(ISNA(VLOOKUP(H59,Kategorien!$B$6:$C$85,2,FALSE)),"0,00 €",VLOOKUP(H59,Kategorien!$B$6:$C$85,2,FALSE))</f>
        <v>0,00 €</v>
      </c>
      <c r="J59" s="13"/>
    </row>
    <row r="60" spans="1:10" ht="13" customHeight="1">
      <c r="A60" s="69">
        <v>48</v>
      </c>
      <c r="B60" s="72">
        <f t="shared" si="0"/>
        <v>0</v>
      </c>
      <c r="C60" s="71"/>
      <c r="D60" s="70"/>
      <c r="E60" s="70"/>
      <c r="F60" s="70"/>
      <c r="G60" s="70"/>
      <c r="H60" s="74"/>
      <c r="I60" s="94" t="str">
        <f>IF(ISNA(VLOOKUP(H60,Kategorien!$B$6:$C$85,2,FALSE)),"0,00 €",VLOOKUP(H60,Kategorien!$B$6:$C$85,2,FALSE))</f>
        <v>0,00 €</v>
      </c>
      <c r="J60" s="13"/>
    </row>
    <row r="61" spans="1:10" ht="13" customHeight="1">
      <c r="A61" s="69">
        <v>49</v>
      </c>
      <c r="B61" s="72">
        <f t="shared" si="0"/>
        <v>0</v>
      </c>
      <c r="C61" s="71"/>
      <c r="D61" s="70"/>
      <c r="E61" s="70"/>
      <c r="F61" s="70"/>
      <c r="G61" s="70"/>
      <c r="H61" s="74"/>
      <c r="I61" s="94" t="str">
        <f>IF(ISNA(VLOOKUP(H61,Kategorien!$B$6:$C$85,2,FALSE)),"0,00 €",VLOOKUP(H61,Kategorien!$B$6:$C$85,2,FALSE))</f>
        <v>0,00 €</v>
      </c>
      <c r="J61" s="13"/>
    </row>
    <row r="62" spans="1:10" ht="13" customHeight="1">
      <c r="A62" s="69">
        <v>50</v>
      </c>
      <c r="B62" s="72">
        <f t="shared" si="0"/>
        <v>0</v>
      </c>
      <c r="C62" s="71"/>
      <c r="D62" s="70"/>
      <c r="E62" s="70"/>
      <c r="F62" s="70"/>
      <c r="G62" s="70"/>
      <c r="H62" s="74"/>
      <c r="I62" s="94" t="str">
        <f>IF(ISNA(VLOOKUP(H62,Kategorien!$B$6:$C$85,2,FALSE)),"0,00 €",VLOOKUP(H62,Kategorien!$B$6:$C$85,2,FALSE))</f>
        <v>0,00 €</v>
      </c>
      <c r="J62" s="13"/>
    </row>
    <row r="63" spans="1:10" ht="20" customHeight="1">
      <c r="A63" s="66"/>
      <c r="B63" s="67"/>
      <c r="C63" s="67"/>
      <c r="D63" s="68"/>
      <c r="E63" s="68"/>
      <c r="F63" s="68"/>
      <c r="G63" s="68"/>
      <c r="H63" s="75"/>
      <c r="I63" s="117">
        <f>SUM(I13:I62)</f>
        <v>0</v>
      </c>
      <c r="J63" s="68"/>
    </row>
    <row r="64" spans="1:10" ht="13" customHeight="1">
      <c r="A64" s="22"/>
      <c r="B64" s="6"/>
      <c r="C64" s="6"/>
      <c r="D64" s="7"/>
      <c r="E64" s="13"/>
      <c r="F64" s="7"/>
      <c r="G64" s="7"/>
      <c r="H64" s="73"/>
      <c r="I64" s="81"/>
      <c r="J64" s="7"/>
    </row>
    <row r="65" spans="1:10" ht="13" customHeight="1">
      <c r="A65" s="23" t="s">
        <v>15</v>
      </c>
      <c r="B65" s="6"/>
      <c r="C65" s="6"/>
      <c r="D65" s="7"/>
      <c r="E65" s="13"/>
      <c r="F65" s="7"/>
      <c r="G65" s="7"/>
      <c r="H65" s="73"/>
      <c r="I65" s="79"/>
      <c r="J65" s="7"/>
    </row>
    <row r="66" spans="1:10" ht="13" customHeight="1">
      <c r="A66" s="14"/>
      <c r="B66" s="6"/>
      <c r="C66" s="6"/>
      <c r="D66" s="7"/>
      <c r="E66" s="13"/>
      <c r="F66" s="7"/>
      <c r="G66" s="7"/>
      <c r="H66" s="73"/>
      <c r="I66" s="79"/>
      <c r="J66" s="7"/>
    </row>
    <row r="67" spans="1:10" ht="13" hidden="1" customHeight="1">
      <c r="A67" s="24"/>
      <c r="B67" s="25"/>
      <c r="C67" s="25"/>
      <c r="D67" s="26"/>
      <c r="E67" s="64"/>
      <c r="F67" s="26"/>
      <c r="G67" s="26"/>
      <c r="H67" s="76"/>
      <c r="I67" s="82"/>
      <c r="J67" s="26"/>
    </row>
    <row r="68" spans="1:10" ht="13" customHeight="1">
      <c r="A68" s="27"/>
      <c r="B68" s="28"/>
      <c r="C68" s="28"/>
      <c r="D68" s="29"/>
      <c r="E68" s="29"/>
      <c r="F68" s="29"/>
      <c r="G68" s="29"/>
      <c r="H68" s="77"/>
      <c r="I68" s="83"/>
      <c r="J68" s="29"/>
    </row>
  </sheetData>
  <mergeCells count="1">
    <mergeCell ref="F2:G2"/>
  </mergeCells>
  <pageMargins left="0.25" right="0.25" top="0.75" bottom="0.75" header="0.3" footer="0.3"/>
  <pageSetup orientation="portrait"/>
  <headerFooter>
    <oddFooter>&amp;C&amp;"Helvetica Neue,Regular"&amp;12&amp;K000000&amp;P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not found" error="Bitte wählen Sie:_x000a__x000a_m = male (männlich)_x000a_f = female (weiblich)" xr:uid="{04181891-AD99-4D65-AB8E-68B15107674B}">
          <x14:formula1>
            <xm:f>Menü!$B$2:$B$3</xm:f>
          </x14:formula1>
          <xm:sqref>E13:E62</xm:sqref>
        </x14:dataValidation>
        <x14:dataValidation type="list" allowBlank="1" showInputMessage="1" showErrorMessage="1" xr:uid="{E9B118B3-3175-41A1-BBCF-44D777181D03}">
          <x14:formula1>
            <xm:f>Menü!$D$2:$D$6</xm:f>
          </x14:formula1>
          <xm:sqref>G13:G62</xm:sqref>
        </x14:dataValidation>
        <x14:dataValidation type="list" allowBlank="1" showInputMessage="1" showErrorMessage="1" xr:uid="{DDE02613-C0A1-4A1C-ADF4-794020A9AC96}">
          <x14:formula1>
            <xm:f>Menü!$C$2:$C$10</xm:f>
          </x14:formula1>
          <xm:sqref>F13:F62</xm:sqref>
        </x14:dataValidation>
        <x14:dataValidation type="list" allowBlank="1" showInputMessage="1" showErrorMessage="1" xr:uid="{BEFA50A4-62CA-45D5-990B-D6F3F90C962F}">
          <x14:formula1>
            <xm:f>Menü!$A$2:$A$16</xm:f>
          </x14:formula1>
          <xm:sqref>D13:D62</xm:sqref>
        </x14:dataValidation>
        <x14:dataValidation type="list" errorStyle="warning" allowBlank="1" showInputMessage="1" showErrorMessage="1" errorTitle="KATA Kategorie not found" error="Bitte wählen Sie über das Menü die entsprechende Kategorie!" xr:uid="{172C0D1C-0F2E-412A-85B5-5E262948C0DE}">
          <x14:formula1>
            <xm:f>Kategorien!$B$34:$B$61</xm:f>
          </x14:formula1>
          <xm:sqref>H13:H62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showGridLines="0" workbookViewId="0">
      <selection activeCell="E1" sqref="E1"/>
    </sheetView>
  </sheetViews>
  <sheetFormatPr baseColWidth="10" defaultColWidth="10.83203125" defaultRowHeight="13" customHeight="1"/>
  <cols>
    <col min="1" max="1" width="7.5" style="1" customWidth="1"/>
    <col min="2" max="2" width="30.6640625" style="1" customWidth="1"/>
    <col min="3" max="3" width="40.6640625" style="1" customWidth="1"/>
    <col min="4" max="4" width="3.6640625" style="1" customWidth="1"/>
    <col min="5" max="5" width="30.6640625" style="1" customWidth="1"/>
    <col min="6" max="6" width="10.6640625" style="1" customWidth="1"/>
    <col min="7" max="7" width="15.6640625" style="1" customWidth="1"/>
    <col min="8" max="8" width="18.6640625" style="1" customWidth="1"/>
    <col min="9" max="9" width="8.6640625" style="1" customWidth="1"/>
    <col min="10" max="10" width="50.6640625" style="1" customWidth="1"/>
    <col min="11" max="16384" width="10.83203125" style="1"/>
  </cols>
  <sheetData>
    <row r="1" spans="1:11" ht="69" customHeight="1">
      <c r="A1" s="30"/>
      <c r="B1" s="31"/>
      <c r="C1" s="31"/>
      <c r="D1" s="32"/>
      <c r="E1" s="31"/>
    </row>
    <row r="2" spans="1:11" ht="69" customHeight="1">
      <c r="A2" s="33" t="s">
        <v>0</v>
      </c>
      <c r="B2" s="7"/>
      <c r="C2" s="7"/>
      <c r="D2" s="6"/>
      <c r="E2" s="7"/>
      <c r="H2" s="118" t="s">
        <v>120</v>
      </c>
      <c r="I2" s="118"/>
      <c r="J2" s="115">
        <f>SUM('Einzelwettbewerb KATA'!I13:I62,'Einzelwettbewerb KUMITE'!I13:I62,'Teamwettbewerbe KATA'!K6:K20)</f>
        <v>0</v>
      </c>
    </row>
    <row r="3" spans="1:11" ht="24.5" customHeight="1">
      <c r="A3" s="34" t="s">
        <v>16</v>
      </c>
      <c r="B3" s="35"/>
      <c r="C3" s="35"/>
      <c r="D3" s="9"/>
      <c r="E3" s="10"/>
    </row>
    <row r="4" spans="1:11" ht="13" customHeight="1">
      <c r="A4" s="36"/>
      <c r="B4" s="7"/>
      <c r="C4" s="7"/>
      <c r="D4" s="37"/>
      <c r="E4" s="7"/>
    </row>
    <row r="5" spans="1:11" ht="23.25" customHeight="1" thickBot="1">
      <c r="A5" s="101" t="s">
        <v>7</v>
      </c>
      <c r="B5" s="101" t="s">
        <v>17</v>
      </c>
      <c r="C5" s="101" t="s">
        <v>8</v>
      </c>
      <c r="D5" s="102"/>
      <c r="E5" s="101" t="s">
        <v>100</v>
      </c>
      <c r="F5" s="103" t="s">
        <v>10</v>
      </c>
      <c r="G5" s="104" t="s">
        <v>9</v>
      </c>
      <c r="H5" s="103" t="s">
        <v>11</v>
      </c>
      <c r="I5" s="103" t="s">
        <v>12</v>
      </c>
      <c r="J5" s="105" t="s">
        <v>14</v>
      </c>
      <c r="K5" s="106" t="s">
        <v>13</v>
      </c>
    </row>
    <row r="6" spans="1:11" ht="13" customHeight="1">
      <c r="A6" s="125">
        <v>1</v>
      </c>
      <c r="B6" s="119"/>
      <c r="C6" s="122">
        <f>'Einzelwettbewerb KATA'!$B$5</f>
        <v>0</v>
      </c>
      <c r="D6" s="107">
        <v>1</v>
      </c>
      <c r="E6" s="108"/>
      <c r="F6" s="113"/>
      <c r="G6" s="109"/>
      <c r="H6" s="109"/>
      <c r="I6" s="109"/>
      <c r="J6" s="131"/>
      <c r="K6" s="134" t="str">
        <f>IF(ISNA(VLOOKUP(J6,Kategorien!$B$6:$C$85,2,FALSE)),"0,00 €",VLOOKUP(J6,Kategorien!$B$6:$C$85,2,FALSE))</f>
        <v>0,00 €</v>
      </c>
    </row>
    <row r="7" spans="1:11" ht="13" customHeight="1">
      <c r="A7" s="126"/>
      <c r="B7" s="120"/>
      <c r="C7" s="123"/>
      <c r="D7" s="69">
        <v>2</v>
      </c>
      <c r="E7" s="99"/>
      <c r="F7" s="100"/>
      <c r="G7" s="95"/>
      <c r="H7" s="95"/>
      <c r="I7" s="95"/>
      <c r="J7" s="132"/>
      <c r="K7" s="135"/>
    </row>
    <row r="8" spans="1:11" ht="14" customHeight="1" thickBot="1">
      <c r="A8" s="127"/>
      <c r="B8" s="121"/>
      <c r="C8" s="124"/>
      <c r="D8" s="110">
        <v>3</v>
      </c>
      <c r="E8" s="111"/>
      <c r="F8" s="114"/>
      <c r="G8" s="112"/>
      <c r="H8" s="112"/>
      <c r="I8" s="112"/>
      <c r="J8" s="133"/>
      <c r="K8" s="136"/>
    </row>
    <row r="9" spans="1:11" ht="13" customHeight="1">
      <c r="A9" s="125">
        <v>2</v>
      </c>
      <c r="B9" s="119"/>
      <c r="C9" s="122">
        <f>'Einzelwettbewerb KATA'!$B$5</f>
        <v>0</v>
      </c>
      <c r="D9" s="107">
        <v>1</v>
      </c>
      <c r="E9" s="108"/>
      <c r="F9" s="113"/>
      <c r="G9" s="109"/>
      <c r="H9" s="109"/>
      <c r="I9" s="109"/>
      <c r="J9" s="131"/>
      <c r="K9" s="134" t="str">
        <f>IF(ISNA(VLOOKUP(J9,Kategorien!$B$6:$C$85,2,FALSE)),"0,00 €",VLOOKUP(J9,Kategorien!$B$6:$C$85,2,FALSE))</f>
        <v>0,00 €</v>
      </c>
    </row>
    <row r="10" spans="1:11" ht="13" customHeight="1">
      <c r="A10" s="126"/>
      <c r="B10" s="120"/>
      <c r="C10" s="123"/>
      <c r="D10" s="69">
        <v>2</v>
      </c>
      <c r="E10" s="99"/>
      <c r="F10" s="100"/>
      <c r="G10" s="95"/>
      <c r="H10" s="95"/>
      <c r="I10" s="95"/>
      <c r="J10" s="132"/>
      <c r="K10" s="135"/>
    </row>
    <row r="11" spans="1:11" ht="14" customHeight="1" thickBot="1">
      <c r="A11" s="127"/>
      <c r="B11" s="121"/>
      <c r="C11" s="124"/>
      <c r="D11" s="110">
        <v>3</v>
      </c>
      <c r="E11" s="111"/>
      <c r="F11" s="114"/>
      <c r="G11" s="112"/>
      <c r="H11" s="112"/>
      <c r="I11" s="112"/>
      <c r="J11" s="133"/>
      <c r="K11" s="136"/>
    </row>
    <row r="12" spans="1:11" ht="13" customHeight="1">
      <c r="A12" s="125">
        <v>3</v>
      </c>
      <c r="B12" s="119"/>
      <c r="C12" s="122">
        <f>'Einzelwettbewerb KATA'!$B$5</f>
        <v>0</v>
      </c>
      <c r="D12" s="107">
        <v>1</v>
      </c>
      <c r="E12" s="108"/>
      <c r="F12" s="113"/>
      <c r="G12" s="109"/>
      <c r="H12" s="109"/>
      <c r="I12" s="109"/>
      <c r="J12" s="131"/>
      <c r="K12" s="134" t="str">
        <f>IF(ISNA(VLOOKUP(J12,Kategorien!$B$6:$C$85,2,FALSE)),"0,00 €",VLOOKUP(J12,Kategorien!$B$6:$C$85,2,FALSE))</f>
        <v>0,00 €</v>
      </c>
    </row>
    <row r="13" spans="1:11" ht="13" customHeight="1">
      <c r="A13" s="126"/>
      <c r="B13" s="120"/>
      <c r="C13" s="123"/>
      <c r="D13" s="69">
        <v>2</v>
      </c>
      <c r="E13" s="99"/>
      <c r="F13" s="100"/>
      <c r="G13" s="95"/>
      <c r="H13" s="95"/>
      <c r="I13" s="95"/>
      <c r="J13" s="132"/>
      <c r="K13" s="135"/>
    </row>
    <row r="14" spans="1:11" ht="14" customHeight="1" thickBot="1">
      <c r="A14" s="127"/>
      <c r="B14" s="121"/>
      <c r="C14" s="124"/>
      <c r="D14" s="110">
        <v>3</v>
      </c>
      <c r="E14" s="111"/>
      <c r="F14" s="114"/>
      <c r="G14" s="112"/>
      <c r="H14" s="112"/>
      <c r="I14" s="112"/>
      <c r="J14" s="133"/>
      <c r="K14" s="136"/>
    </row>
    <row r="15" spans="1:11" ht="13" customHeight="1">
      <c r="A15" s="125">
        <v>4</v>
      </c>
      <c r="B15" s="119"/>
      <c r="C15" s="122">
        <f>'Einzelwettbewerb KATA'!$B$5</f>
        <v>0</v>
      </c>
      <c r="D15" s="107">
        <v>1</v>
      </c>
      <c r="E15" s="108"/>
      <c r="F15" s="113"/>
      <c r="G15" s="109"/>
      <c r="H15" s="109"/>
      <c r="I15" s="109"/>
      <c r="J15" s="131"/>
      <c r="K15" s="134" t="str">
        <f>IF(ISNA(VLOOKUP(J15,Kategorien!$B$6:$C$85,2,FALSE)),"0,00 €",VLOOKUP(J15,Kategorien!$B$6:$C$85,2,FALSE))</f>
        <v>0,00 €</v>
      </c>
    </row>
    <row r="16" spans="1:11" ht="13" customHeight="1">
      <c r="A16" s="126"/>
      <c r="B16" s="120"/>
      <c r="C16" s="123"/>
      <c r="D16" s="69">
        <v>2</v>
      </c>
      <c r="E16" s="99"/>
      <c r="F16" s="100"/>
      <c r="G16" s="95"/>
      <c r="H16" s="95"/>
      <c r="I16" s="95"/>
      <c r="J16" s="132"/>
      <c r="K16" s="135"/>
    </row>
    <row r="17" spans="1:11" ht="14" customHeight="1" thickBot="1">
      <c r="A17" s="127"/>
      <c r="B17" s="121"/>
      <c r="C17" s="124"/>
      <c r="D17" s="110">
        <v>3</v>
      </c>
      <c r="E17" s="111"/>
      <c r="F17" s="114"/>
      <c r="G17" s="112"/>
      <c r="H17" s="112"/>
      <c r="I17" s="112"/>
      <c r="J17" s="133"/>
      <c r="K17" s="136"/>
    </row>
    <row r="18" spans="1:11" ht="13" customHeight="1">
      <c r="A18" s="125">
        <v>5</v>
      </c>
      <c r="B18" s="119"/>
      <c r="C18" s="122">
        <f>'Einzelwettbewerb KATA'!$B$5</f>
        <v>0</v>
      </c>
      <c r="D18" s="107">
        <v>1</v>
      </c>
      <c r="E18" s="108"/>
      <c r="F18" s="113"/>
      <c r="G18" s="109"/>
      <c r="H18" s="109"/>
      <c r="I18" s="109"/>
      <c r="J18" s="131"/>
      <c r="K18" s="134" t="str">
        <f>IF(ISNA(VLOOKUP(J18,Kategorien!$B$6:$C$85,2,FALSE)),"0,00 €",VLOOKUP(J18,Kategorien!$B$6:$C$85,2,FALSE))</f>
        <v>0,00 €</v>
      </c>
    </row>
    <row r="19" spans="1:11" ht="13" customHeight="1">
      <c r="A19" s="126"/>
      <c r="B19" s="120"/>
      <c r="C19" s="123"/>
      <c r="D19" s="69">
        <v>2</v>
      </c>
      <c r="E19" s="99"/>
      <c r="F19" s="100"/>
      <c r="G19" s="95"/>
      <c r="H19" s="95"/>
      <c r="I19" s="95"/>
      <c r="J19" s="132"/>
      <c r="K19" s="135"/>
    </row>
    <row r="20" spans="1:11" ht="14" customHeight="1" thickBot="1">
      <c r="A20" s="127"/>
      <c r="B20" s="121"/>
      <c r="C20" s="124"/>
      <c r="D20" s="110">
        <v>3</v>
      </c>
      <c r="E20" s="111"/>
      <c r="F20" s="114"/>
      <c r="G20" s="112"/>
      <c r="H20" s="112"/>
      <c r="I20" s="112"/>
      <c r="J20" s="133"/>
      <c r="K20" s="135"/>
    </row>
    <row r="21" spans="1:11" ht="13" customHeight="1">
      <c r="A21" s="96"/>
      <c r="B21" s="13"/>
      <c r="C21" s="13"/>
      <c r="D21" s="97"/>
      <c r="E21" s="13"/>
      <c r="F21" s="98"/>
      <c r="G21" s="98"/>
      <c r="H21" s="98"/>
      <c r="I21" s="98"/>
      <c r="J21" s="98"/>
      <c r="K21" s="128">
        <f>SUM(K6:K20)</f>
        <v>0</v>
      </c>
    </row>
    <row r="22" spans="1:11" ht="13" customHeight="1">
      <c r="A22" s="36"/>
      <c r="B22" s="7"/>
      <c r="C22" s="7"/>
      <c r="D22" s="37"/>
      <c r="E22" s="7"/>
      <c r="K22" s="129"/>
    </row>
    <row r="23" spans="1:11" ht="13" customHeight="1" thickBot="1">
      <c r="A23" s="36"/>
      <c r="B23" s="7"/>
      <c r="C23" s="7"/>
      <c r="D23" s="37"/>
      <c r="E23" s="7"/>
      <c r="K23" s="130"/>
    </row>
    <row r="24" spans="1:11" ht="13" customHeight="1">
      <c r="A24" s="36"/>
      <c r="B24" s="7"/>
      <c r="C24" s="7"/>
      <c r="D24" s="37"/>
      <c r="E24" s="7"/>
    </row>
    <row r="25" spans="1:11" ht="13" customHeight="1">
      <c r="A25" s="38" t="s">
        <v>15</v>
      </c>
      <c r="B25" s="7"/>
      <c r="C25" s="7"/>
      <c r="D25" s="37"/>
      <c r="E25" s="7"/>
    </row>
    <row r="26" spans="1:11" ht="13" customHeight="1">
      <c r="A26" s="36"/>
      <c r="B26" s="7"/>
      <c r="C26" s="7"/>
      <c r="D26" s="37"/>
      <c r="E26" s="7"/>
    </row>
    <row r="27" spans="1:11" ht="13" customHeight="1">
      <c r="A27" s="36"/>
      <c r="B27" s="7"/>
      <c r="C27" s="7"/>
      <c r="D27" s="37"/>
      <c r="E27" s="7"/>
    </row>
    <row r="28" spans="1:11" ht="13" customHeight="1">
      <c r="A28" s="36"/>
      <c r="B28" s="7"/>
      <c r="C28" s="7"/>
      <c r="D28" s="37"/>
      <c r="E28" s="7"/>
    </row>
    <row r="29" spans="1:11" ht="13" customHeight="1">
      <c r="A29" s="36"/>
      <c r="B29" s="7"/>
      <c r="C29" s="7"/>
      <c r="D29" s="37"/>
      <c r="E29" s="7"/>
    </row>
    <row r="30" spans="1:11" ht="13" customHeight="1">
      <c r="A30" s="36"/>
      <c r="B30" s="7"/>
      <c r="C30" s="7"/>
      <c r="D30" s="37"/>
      <c r="E30" s="7"/>
    </row>
    <row r="31" spans="1:11" ht="13" customHeight="1">
      <c r="A31" s="36"/>
      <c r="B31" s="7"/>
      <c r="C31" s="7"/>
      <c r="D31" s="37"/>
      <c r="E31" s="7"/>
    </row>
    <row r="32" spans="1:11" ht="13" customHeight="1">
      <c r="A32" s="36"/>
      <c r="B32" s="7"/>
      <c r="C32" s="7"/>
      <c r="D32" s="37"/>
      <c r="E32" s="7"/>
    </row>
    <row r="33" spans="1:5" ht="13" customHeight="1">
      <c r="A33" s="36"/>
      <c r="B33" s="7"/>
      <c r="C33" s="7"/>
      <c r="D33" s="37"/>
      <c r="E33" s="7"/>
    </row>
    <row r="34" spans="1:5" ht="13" customHeight="1">
      <c r="A34" s="36"/>
      <c r="B34" s="7"/>
      <c r="C34" s="7"/>
      <c r="D34" s="37"/>
      <c r="E34" s="7"/>
    </row>
    <row r="35" spans="1:5" ht="13" customHeight="1">
      <c r="A35" s="36"/>
      <c r="B35" s="7"/>
      <c r="C35" s="7"/>
      <c r="D35" s="37"/>
      <c r="E35" s="7"/>
    </row>
    <row r="36" spans="1:5" ht="13" hidden="1" customHeight="1">
      <c r="A36" s="39"/>
      <c r="B36" s="40"/>
      <c r="C36" s="40"/>
      <c r="D36" s="25"/>
      <c r="E36" s="26"/>
    </row>
    <row r="37" spans="1:5" ht="13" customHeight="1">
      <c r="A37" s="41"/>
      <c r="B37" s="42"/>
      <c r="C37" s="42"/>
      <c r="D37" s="43"/>
      <c r="E37" s="42"/>
    </row>
  </sheetData>
  <mergeCells count="27">
    <mergeCell ref="K21:K23"/>
    <mergeCell ref="J6:J8"/>
    <mergeCell ref="J9:J11"/>
    <mergeCell ref="J12:J14"/>
    <mergeCell ref="J15:J17"/>
    <mergeCell ref="J18:J20"/>
    <mergeCell ref="K6:K8"/>
    <mergeCell ref="K9:K11"/>
    <mergeCell ref="K12:K14"/>
    <mergeCell ref="K15:K17"/>
    <mergeCell ref="K18:K20"/>
    <mergeCell ref="A18:A20"/>
    <mergeCell ref="A6:A8"/>
    <mergeCell ref="A9:A11"/>
    <mergeCell ref="A12:A14"/>
    <mergeCell ref="A15:A17"/>
    <mergeCell ref="B18:B20"/>
    <mergeCell ref="C6:C8"/>
    <mergeCell ref="C9:C11"/>
    <mergeCell ref="C12:C14"/>
    <mergeCell ref="C15:C17"/>
    <mergeCell ref="C18:C20"/>
    <mergeCell ref="H2:I2"/>
    <mergeCell ref="B6:B8"/>
    <mergeCell ref="B9:B11"/>
    <mergeCell ref="B12:B14"/>
    <mergeCell ref="B15:B17"/>
  </mergeCells>
  <pageMargins left="0.25" right="0.25" top="0.75" bottom="0.75" header="0.3" footer="0.3"/>
  <pageSetup orientation="portrait"/>
  <headerFooter>
    <oddFooter>&amp;C&amp;"Helvetica Neue,Regular"&amp;12&amp;K000000&amp;P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997FFB2-DC2C-44B0-84C9-72B0FCB9C348}">
          <x14:formula1>
            <xm:f>Kategorien!$B$62:$B$85</xm:f>
          </x14:formula1>
          <xm:sqref>J6:J20</xm:sqref>
        </x14:dataValidation>
        <x14:dataValidation type="list" allowBlank="1" showInputMessage="1" showErrorMessage="1" xr:uid="{B07E8086-0546-47C4-B285-AF4E024CC36C}">
          <x14:formula1>
            <xm:f>Menü!$A$2:$A$16</xm:f>
          </x14:formula1>
          <xm:sqref>F6:F20</xm:sqref>
        </x14:dataValidation>
        <x14:dataValidation type="list" allowBlank="1" showInputMessage="1" showErrorMessage="1" xr:uid="{68180B06-A358-4190-87BC-9379862D2B60}">
          <x14:formula1>
            <xm:f>Menü!$B$2:$B$3</xm:f>
          </x14:formula1>
          <xm:sqref>G6:G20</xm:sqref>
        </x14:dataValidation>
        <x14:dataValidation type="list" allowBlank="1" showInputMessage="1" showErrorMessage="1" xr:uid="{434AC436-008A-46DE-B515-497AD366F66A}">
          <x14:formula1>
            <xm:f>Menü!$C$2:$C$10</xm:f>
          </x14:formula1>
          <xm:sqref>H6:H20</xm:sqref>
        </x14:dataValidation>
        <x14:dataValidation type="list" allowBlank="1" showInputMessage="1" showErrorMessage="1" xr:uid="{C65379F4-6DDB-47C4-B7AB-AF87B97492AD}">
          <x14:formula1>
            <xm:f>Menü!$D$2:$D$6</xm:f>
          </x14:formula1>
          <xm:sqref>I6:I20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6D2F9-644C-470B-B906-AFEF753C9E61}">
  <sheetPr>
    <tabColor theme="1"/>
  </sheetPr>
  <dimension ref="A1:AI85"/>
  <sheetViews>
    <sheetView showGridLines="0" topLeftCell="A46" workbookViewId="0">
      <selection activeCell="A5" sqref="A5"/>
    </sheetView>
  </sheetViews>
  <sheetFormatPr baseColWidth="10" defaultColWidth="10.83203125" defaultRowHeight="13" customHeight="1"/>
  <cols>
    <col min="1" max="1" width="16" style="45" customWidth="1"/>
    <col min="2" max="2" width="46.33203125" style="1" bestFit="1" customWidth="1"/>
    <col min="3" max="3" width="24" style="1" customWidth="1"/>
    <col min="4" max="4" width="12.33203125" style="1" customWidth="1"/>
    <col min="5" max="5" width="6.5" style="1" customWidth="1"/>
    <col min="6" max="6" width="5.83203125" style="1" customWidth="1"/>
    <col min="7" max="7" width="6.5" style="1" customWidth="1"/>
    <col min="8" max="8" width="5.5" style="1" customWidth="1"/>
    <col min="9" max="9" width="5.83203125" style="1" customWidth="1"/>
    <col min="10" max="10" width="19.83203125" style="1" bestFit="1" customWidth="1"/>
    <col min="11" max="11" width="17.6640625" style="1" bestFit="1" customWidth="1"/>
    <col min="12" max="12" width="20.1640625" style="1" bestFit="1" customWidth="1"/>
    <col min="13" max="14" width="17.6640625" style="1" bestFit="1" customWidth="1"/>
    <col min="15" max="15" width="18.5" style="1" bestFit="1" customWidth="1"/>
    <col min="16" max="16" width="18.1640625" style="1" bestFit="1" customWidth="1"/>
    <col min="17" max="17" width="9.6640625" style="1" customWidth="1"/>
    <col min="18" max="36" width="10.83203125" style="1" customWidth="1"/>
    <col min="37" max="16384" width="10.83203125" style="1"/>
  </cols>
  <sheetData>
    <row r="1" spans="1:35" s="52" customFormat="1" ht="101.5" customHeight="1">
      <c r="A1" s="48"/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9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</row>
    <row r="2" spans="1:35" s="52" customFormat="1" ht="40.5" customHeight="1">
      <c r="A2" s="53" t="s">
        <v>0</v>
      </c>
      <c r="B2" s="54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4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6"/>
    </row>
    <row r="3" spans="1:35" s="52" customFormat="1" ht="23" customHeight="1">
      <c r="A3" s="57" t="s">
        <v>1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1"/>
    </row>
    <row r="5" spans="1:35" s="44" customFormat="1" ht="13" customHeight="1">
      <c r="A5" s="47" t="s">
        <v>14</v>
      </c>
      <c r="B5" s="44" t="s">
        <v>18</v>
      </c>
      <c r="C5" s="63" t="s">
        <v>99</v>
      </c>
    </row>
    <row r="6" spans="1:35" ht="13" customHeight="1">
      <c r="A6" s="45">
        <v>1</v>
      </c>
      <c r="B6" s="1" t="s">
        <v>19</v>
      </c>
      <c r="C6" s="62">
        <v>10</v>
      </c>
    </row>
    <row r="7" spans="1:35" ht="13" customHeight="1">
      <c r="A7" s="45">
        <v>2</v>
      </c>
      <c r="B7" s="1" t="s">
        <v>20</v>
      </c>
      <c r="C7" s="62">
        <v>10</v>
      </c>
    </row>
    <row r="8" spans="1:35" ht="13" customHeight="1">
      <c r="A8" s="45">
        <v>3</v>
      </c>
      <c r="B8" s="1" t="s">
        <v>21</v>
      </c>
      <c r="C8" s="62">
        <v>10</v>
      </c>
    </row>
    <row r="9" spans="1:35" ht="13" customHeight="1">
      <c r="A9" s="45">
        <v>4</v>
      </c>
      <c r="B9" s="1" t="s">
        <v>22</v>
      </c>
      <c r="C9" s="62">
        <v>10</v>
      </c>
    </row>
    <row r="10" spans="1:35" ht="13" customHeight="1">
      <c r="A10" s="45">
        <v>5</v>
      </c>
      <c r="B10" s="1" t="s">
        <v>23</v>
      </c>
      <c r="C10" s="62">
        <v>10</v>
      </c>
    </row>
    <row r="11" spans="1:35" ht="13" customHeight="1">
      <c r="A11" s="45">
        <v>6</v>
      </c>
      <c r="B11" s="1" t="s">
        <v>24</v>
      </c>
      <c r="C11" s="62">
        <v>10</v>
      </c>
    </row>
    <row r="12" spans="1:35" ht="13" customHeight="1">
      <c r="A12" s="45">
        <v>7</v>
      </c>
      <c r="B12" s="1" t="s">
        <v>25</v>
      </c>
      <c r="C12" s="62">
        <v>10</v>
      </c>
    </row>
    <row r="13" spans="1:35" ht="13" customHeight="1">
      <c r="A13" s="45">
        <v>8</v>
      </c>
      <c r="B13" s="1" t="s">
        <v>26</v>
      </c>
      <c r="C13" s="62">
        <v>10</v>
      </c>
    </row>
    <row r="14" spans="1:35" ht="13" customHeight="1">
      <c r="A14" s="45">
        <v>9</v>
      </c>
      <c r="B14" s="1" t="s">
        <v>27</v>
      </c>
      <c r="C14" s="62">
        <v>10</v>
      </c>
    </row>
    <row r="15" spans="1:35" ht="13" customHeight="1">
      <c r="A15" s="45">
        <v>10</v>
      </c>
      <c r="B15" s="1" t="s">
        <v>28</v>
      </c>
      <c r="C15" s="62">
        <v>10</v>
      </c>
    </row>
    <row r="16" spans="1:35" ht="13" customHeight="1">
      <c r="A16" s="45">
        <v>11</v>
      </c>
      <c r="B16" s="1" t="s">
        <v>29</v>
      </c>
      <c r="C16" s="62">
        <v>10</v>
      </c>
    </row>
    <row r="17" spans="1:3" ht="13" customHeight="1">
      <c r="A17" s="45">
        <v>12</v>
      </c>
      <c r="B17" s="1" t="s">
        <v>30</v>
      </c>
      <c r="C17" s="62">
        <v>10</v>
      </c>
    </row>
    <row r="18" spans="1:3" ht="13" customHeight="1">
      <c r="A18" s="45">
        <v>13</v>
      </c>
      <c r="B18" s="1" t="s">
        <v>31</v>
      </c>
      <c r="C18" s="62">
        <v>10</v>
      </c>
    </row>
    <row r="19" spans="1:3" ht="13" customHeight="1">
      <c r="A19" s="45">
        <v>14</v>
      </c>
      <c r="B19" s="1" t="s">
        <v>32</v>
      </c>
      <c r="C19" s="62">
        <v>10</v>
      </c>
    </row>
    <row r="20" spans="1:3" ht="13" customHeight="1">
      <c r="A20" s="45">
        <v>15</v>
      </c>
      <c r="B20" s="1" t="s">
        <v>33</v>
      </c>
      <c r="C20" s="62">
        <v>10</v>
      </c>
    </row>
    <row r="21" spans="1:3" ht="13" customHeight="1">
      <c r="A21" s="45">
        <v>16</v>
      </c>
      <c r="B21" s="1" t="s">
        <v>34</v>
      </c>
      <c r="C21" s="62">
        <v>10</v>
      </c>
    </row>
    <row r="22" spans="1:3" ht="13" customHeight="1">
      <c r="A22" s="45">
        <v>17</v>
      </c>
      <c r="B22" s="1" t="s">
        <v>35</v>
      </c>
      <c r="C22" s="62">
        <v>10</v>
      </c>
    </row>
    <row r="23" spans="1:3" ht="13" customHeight="1">
      <c r="A23" s="45">
        <v>18</v>
      </c>
      <c r="B23" s="1" t="s">
        <v>36</v>
      </c>
      <c r="C23" s="62">
        <v>10</v>
      </c>
    </row>
    <row r="24" spans="1:3" ht="13" customHeight="1">
      <c r="A24" s="45">
        <v>19</v>
      </c>
      <c r="B24" s="1" t="s">
        <v>37</v>
      </c>
      <c r="C24" s="62">
        <v>10</v>
      </c>
    </row>
    <row r="25" spans="1:3" ht="13" customHeight="1">
      <c r="A25" s="45">
        <v>20</v>
      </c>
      <c r="B25" s="1" t="s">
        <v>38</v>
      </c>
      <c r="C25" s="62">
        <v>10</v>
      </c>
    </row>
    <row r="26" spans="1:3" ht="13" customHeight="1">
      <c r="A26" s="45">
        <v>21</v>
      </c>
      <c r="B26" s="1" t="s">
        <v>39</v>
      </c>
      <c r="C26" s="62">
        <v>10</v>
      </c>
    </row>
    <row r="27" spans="1:3" ht="13" customHeight="1">
      <c r="A27" s="45">
        <v>22</v>
      </c>
      <c r="B27" s="1" t="s">
        <v>40</v>
      </c>
      <c r="C27" s="62">
        <v>10</v>
      </c>
    </row>
    <row r="28" spans="1:3" ht="13" customHeight="1">
      <c r="A28" s="45">
        <v>23</v>
      </c>
      <c r="B28" s="1" t="s">
        <v>41</v>
      </c>
      <c r="C28" s="62">
        <v>10</v>
      </c>
    </row>
    <row r="29" spans="1:3" ht="13" customHeight="1">
      <c r="A29" s="45">
        <v>24</v>
      </c>
      <c r="B29" s="1" t="s">
        <v>42</v>
      </c>
      <c r="C29" s="62">
        <v>10</v>
      </c>
    </row>
    <row r="30" spans="1:3" ht="13" customHeight="1">
      <c r="A30" s="45">
        <v>25</v>
      </c>
      <c r="B30" s="1" t="s">
        <v>43</v>
      </c>
      <c r="C30" s="62">
        <v>10</v>
      </c>
    </row>
    <row r="31" spans="1:3" ht="13" customHeight="1">
      <c r="A31" s="45">
        <v>26</v>
      </c>
      <c r="B31" s="1" t="s">
        <v>44</v>
      </c>
      <c r="C31" s="62">
        <v>10</v>
      </c>
    </row>
    <row r="32" spans="1:3" ht="13" customHeight="1">
      <c r="A32" s="45">
        <v>27</v>
      </c>
      <c r="B32" s="46" t="s">
        <v>98</v>
      </c>
      <c r="C32" s="62">
        <v>10</v>
      </c>
    </row>
    <row r="33" spans="1:3" ht="13" customHeight="1">
      <c r="A33" s="45">
        <v>28</v>
      </c>
      <c r="B33" s="46" t="s">
        <v>97</v>
      </c>
      <c r="C33" s="62">
        <v>10</v>
      </c>
    </row>
    <row r="34" spans="1:3" ht="13" customHeight="1">
      <c r="A34" s="45">
        <v>29</v>
      </c>
      <c r="B34" s="1" t="s">
        <v>45</v>
      </c>
      <c r="C34" s="62">
        <v>10</v>
      </c>
    </row>
    <row r="35" spans="1:3" ht="13" customHeight="1">
      <c r="A35" s="45">
        <v>30</v>
      </c>
      <c r="B35" s="1" t="s">
        <v>46</v>
      </c>
      <c r="C35" s="62">
        <v>10</v>
      </c>
    </row>
    <row r="36" spans="1:3" ht="13" customHeight="1">
      <c r="A36" s="45">
        <v>31</v>
      </c>
      <c r="B36" s="1" t="s">
        <v>47</v>
      </c>
      <c r="C36" s="62">
        <v>10</v>
      </c>
    </row>
    <row r="37" spans="1:3" ht="13" customHeight="1">
      <c r="A37" s="45">
        <v>32</v>
      </c>
      <c r="B37" s="1" t="s">
        <v>48</v>
      </c>
      <c r="C37" s="62">
        <v>10</v>
      </c>
    </row>
    <row r="38" spans="1:3" ht="13" customHeight="1">
      <c r="A38" s="45">
        <v>33</v>
      </c>
      <c r="B38" s="1" t="s">
        <v>49</v>
      </c>
      <c r="C38" s="62">
        <v>10</v>
      </c>
    </row>
    <row r="39" spans="1:3" ht="13" customHeight="1">
      <c r="A39" s="45">
        <v>34</v>
      </c>
      <c r="B39" s="1" t="s">
        <v>50</v>
      </c>
      <c r="C39" s="62">
        <v>10</v>
      </c>
    </row>
    <row r="40" spans="1:3" ht="13" customHeight="1">
      <c r="A40" s="45">
        <v>35</v>
      </c>
      <c r="B40" s="1" t="s">
        <v>51</v>
      </c>
      <c r="C40" s="62">
        <v>10</v>
      </c>
    </row>
    <row r="41" spans="1:3" ht="13" customHeight="1">
      <c r="A41" s="45">
        <v>36</v>
      </c>
      <c r="B41" s="1" t="s">
        <v>52</v>
      </c>
      <c r="C41" s="62">
        <v>10</v>
      </c>
    </row>
    <row r="42" spans="1:3" ht="13" customHeight="1">
      <c r="A42" s="45">
        <v>37</v>
      </c>
      <c r="B42" s="1" t="s">
        <v>53</v>
      </c>
      <c r="C42" s="62">
        <v>10</v>
      </c>
    </row>
    <row r="43" spans="1:3" ht="13" customHeight="1">
      <c r="A43" s="45">
        <v>38</v>
      </c>
      <c r="B43" s="1" t="s">
        <v>54</v>
      </c>
      <c r="C43" s="62">
        <v>10</v>
      </c>
    </row>
    <row r="44" spans="1:3" ht="13" customHeight="1">
      <c r="A44" s="45">
        <v>39</v>
      </c>
      <c r="B44" s="1" t="s">
        <v>55</v>
      </c>
      <c r="C44" s="62">
        <v>10</v>
      </c>
    </row>
    <row r="45" spans="1:3" ht="13" customHeight="1">
      <c r="A45" s="45">
        <v>40</v>
      </c>
      <c r="B45" s="1" t="s">
        <v>56</v>
      </c>
      <c r="C45" s="62">
        <v>10</v>
      </c>
    </row>
    <row r="46" spans="1:3" ht="13" customHeight="1">
      <c r="A46" s="45">
        <v>41</v>
      </c>
      <c r="B46" s="1" t="s">
        <v>57</v>
      </c>
      <c r="C46" s="62">
        <v>10</v>
      </c>
    </row>
    <row r="47" spans="1:3" ht="13" customHeight="1">
      <c r="A47" s="45">
        <v>42</v>
      </c>
      <c r="B47" s="1" t="s">
        <v>58</v>
      </c>
      <c r="C47" s="62">
        <v>10</v>
      </c>
    </row>
    <row r="48" spans="1:3" ht="13" customHeight="1">
      <c r="A48" s="45">
        <v>43</v>
      </c>
      <c r="B48" s="1" t="s">
        <v>59</v>
      </c>
      <c r="C48" s="62">
        <v>10</v>
      </c>
    </row>
    <row r="49" spans="1:3" ht="13" customHeight="1">
      <c r="A49" s="45">
        <v>44</v>
      </c>
      <c r="B49" s="1" t="s">
        <v>60</v>
      </c>
      <c r="C49" s="62">
        <v>10</v>
      </c>
    </row>
    <row r="50" spans="1:3" ht="13" customHeight="1">
      <c r="A50" s="45">
        <v>45</v>
      </c>
      <c r="B50" s="1" t="s">
        <v>61</v>
      </c>
      <c r="C50" s="62">
        <v>10</v>
      </c>
    </row>
    <row r="51" spans="1:3" ht="13" customHeight="1">
      <c r="A51" s="45">
        <v>46</v>
      </c>
      <c r="B51" s="1" t="s">
        <v>62</v>
      </c>
      <c r="C51" s="62">
        <v>10</v>
      </c>
    </row>
    <row r="52" spans="1:3" ht="13" customHeight="1">
      <c r="A52" s="45">
        <v>47</v>
      </c>
      <c r="B52" s="1" t="s">
        <v>63</v>
      </c>
      <c r="C52" s="62">
        <v>10</v>
      </c>
    </row>
    <row r="53" spans="1:3" ht="13" customHeight="1">
      <c r="A53" s="45">
        <v>48</v>
      </c>
      <c r="B53" s="1" t="s">
        <v>64</v>
      </c>
      <c r="C53" s="62">
        <v>10</v>
      </c>
    </row>
    <row r="54" spans="1:3" ht="13" customHeight="1">
      <c r="A54" s="45">
        <v>49</v>
      </c>
      <c r="B54" s="1" t="s">
        <v>65</v>
      </c>
      <c r="C54" s="62">
        <v>10</v>
      </c>
    </row>
    <row r="55" spans="1:3" ht="13" customHeight="1">
      <c r="A55" s="45">
        <v>50</v>
      </c>
      <c r="B55" s="1" t="s">
        <v>66</v>
      </c>
      <c r="C55" s="62">
        <v>10</v>
      </c>
    </row>
    <row r="56" spans="1:3" ht="13" customHeight="1">
      <c r="A56" s="45">
        <v>51</v>
      </c>
      <c r="B56" s="1" t="s">
        <v>67</v>
      </c>
      <c r="C56" s="62">
        <v>10</v>
      </c>
    </row>
    <row r="57" spans="1:3" ht="13" customHeight="1">
      <c r="A57" s="45">
        <v>52</v>
      </c>
      <c r="B57" s="1" t="s">
        <v>68</v>
      </c>
      <c r="C57" s="62">
        <v>10</v>
      </c>
    </row>
    <row r="58" spans="1:3" ht="13" customHeight="1">
      <c r="A58" s="45">
        <v>53</v>
      </c>
      <c r="B58" s="1" t="s">
        <v>69</v>
      </c>
      <c r="C58" s="62">
        <v>10</v>
      </c>
    </row>
    <row r="59" spans="1:3" ht="13" customHeight="1">
      <c r="A59" s="45">
        <v>54</v>
      </c>
      <c r="B59" s="1" t="s">
        <v>70</v>
      </c>
      <c r="C59" s="62">
        <v>10</v>
      </c>
    </row>
    <row r="60" spans="1:3" ht="13" customHeight="1">
      <c r="A60" s="45">
        <v>55</v>
      </c>
      <c r="B60" s="1" t="s">
        <v>95</v>
      </c>
      <c r="C60" s="62">
        <v>10</v>
      </c>
    </row>
    <row r="61" spans="1:3" ht="13" customHeight="1">
      <c r="A61" s="45">
        <v>56</v>
      </c>
      <c r="B61" s="46" t="s">
        <v>96</v>
      </c>
      <c r="C61" s="62">
        <v>10</v>
      </c>
    </row>
    <row r="62" spans="1:3" ht="13" customHeight="1">
      <c r="A62" s="45">
        <v>57</v>
      </c>
      <c r="B62" s="1" t="s">
        <v>71</v>
      </c>
      <c r="C62" s="62">
        <v>20</v>
      </c>
    </row>
    <row r="63" spans="1:3" ht="13" customHeight="1">
      <c r="A63" s="45">
        <v>58</v>
      </c>
      <c r="B63" s="1" t="s">
        <v>72</v>
      </c>
      <c r="C63" s="62">
        <v>20</v>
      </c>
    </row>
    <row r="64" spans="1:3" ht="13" customHeight="1">
      <c r="A64" s="45">
        <v>59</v>
      </c>
      <c r="B64" s="1" t="s">
        <v>73</v>
      </c>
      <c r="C64" s="62">
        <v>20</v>
      </c>
    </row>
    <row r="65" spans="1:3" ht="13" customHeight="1">
      <c r="A65" s="45">
        <v>60</v>
      </c>
      <c r="B65" s="1" t="s">
        <v>74</v>
      </c>
      <c r="C65" s="62">
        <v>20</v>
      </c>
    </row>
    <row r="66" spans="1:3" ht="13" customHeight="1">
      <c r="A66" s="45">
        <v>61</v>
      </c>
      <c r="B66" s="1" t="s">
        <v>81</v>
      </c>
      <c r="C66" s="62">
        <v>20</v>
      </c>
    </row>
    <row r="67" spans="1:3" ht="13" customHeight="1">
      <c r="A67" s="45">
        <v>62</v>
      </c>
      <c r="B67" s="1" t="s">
        <v>82</v>
      </c>
      <c r="C67" s="62">
        <v>20</v>
      </c>
    </row>
    <row r="68" spans="1:3" ht="13" customHeight="1">
      <c r="A68" s="45">
        <v>63</v>
      </c>
      <c r="B68" s="1" t="s">
        <v>75</v>
      </c>
      <c r="C68" s="62">
        <v>20</v>
      </c>
    </row>
    <row r="69" spans="1:3" ht="13" customHeight="1">
      <c r="A69" s="45">
        <v>64</v>
      </c>
      <c r="B69" s="1" t="s">
        <v>76</v>
      </c>
      <c r="C69" s="62">
        <v>20</v>
      </c>
    </row>
    <row r="70" spans="1:3" ht="13" customHeight="1">
      <c r="A70" s="45">
        <v>65</v>
      </c>
      <c r="B70" s="1" t="s">
        <v>77</v>
      </c>
      <c r="C70" s="62">
        <v>20</v>
      </c>
    </row>
    <row r="71" spans="1:3" ht="13" customHeight="1">
      <c r="A71" s="45">
        <v>66</v>
      </c>
      <c r="B71" s="1" t="s">
        <v>78</v>
      </c>
      <c r="C71" s="62">
        <v>20</v>
      </c>
    </row>
    <row r="72" spans="1:3" ht="13" customHeight="1">
      <c r="A72" s="45">
        <v>67</v>
      </c>
      <c r="B72" s="1" t="s">
        <v>79</v>
      </c>
      <c r="C72" s="62">
        <v>20</v>
      </c>
    </row>
    <row r="73" spans="1:3" ht="13" customHeight="1">
      <c r="A73" s="45">
        <v>68</v>
      </c>
      <c r="B73" s="1" t="s">
        <v>80</v>
      </c>
      <c r="C73" s="62">
        <v>20</v>
      </c>
    </row>
    <row r="74" spans="1:3" ht="13" customHeight="1">
      <c r="A74" s="45">
        <v>69</v>
      </c>
      <c r="B74" s="1" t="s">
        <v>83</v>
      </c>
      <c r="C74" s="62">
        <v>20</v>
      </c>
    </row>
    <row r="75" spans="1:3" ht="13" customHeight="1">
      <c r="A75" s="45">
        <v>70</v>
      </c>
      <c r="B75" s="1" t="s">
        <v>84</v>
      </c>
      <c r="C75" s="62">
        <v>20</v>
      </c>
    </row>
    <row r="76" spans="1:3" ht="13" customHeight="1">
      <c r="A76" s="45">
        <v>71</v>
      </c>
      <c r="B76" s="1" t="s">
        <v>85</v>
      </c>
      <c r="C76" s="62">
        <v>20</v>
      </c>
    </row>
    <row r="77" spans="1:3" ht="13" customHeight="1">
      <c r="A77" s="45">
        <v>72</v>
      </c>
      <c r="B77" s="1" t="s">
        <v>86</v>
      </c>
      <c r="C77" s="62">
        <v>20</v>
      </c>
    </row>
    <row r="78" spans="1:3" ht="13" customHeight="1">
      <c r="A78" s="45">
        <v>73</v>
      </c>
      <c r="B78" s="1" t="s">
        <v>87</v>
      </c>
      <c r="C78" s="62">
        <v>20</v>
      </c>
    </row>
    <row r="79" spans="1:3" ht="13" customHeight="1">
      <c r="A79" s="45">
        <v>74</v>
      </c>
      <c r="B79" s="1" t="s">
        <v>88</v>
      </c>
      <c r="C79" s="62">
        <v>20</v>
      </c>
    </row>
    <row r="80" spans="1:3" ht="13" customHeight="1">
      <c r="A80" s="45">
        <v>75</v>
      </c>
      <c r="B80" s="1" t="s">
        <v>89</v>
      </c>
      <c r="C80" s="62">
        <v>20</v>
      </c>
    </row>
    <row r="81" spans="1:3" ht="13" customHeight="1">
      <c r="A81" s="45">
        <v>76</v>
      </c>
      <c r="B81" s="1" t="s">
        <v>90</v>
      </c>
      <c r="C81" s="62">
        <v>20</v>
      </c>
    </row>
    <row r="82" spans="1:3" ht="13" customHeight="1">
      <c r="A82" s="45">
        <v>77</v>
      </c>
      <c r="B82" s="1" t="s">
        <v>91</v>
      </c>
      <c r="C82" s="62">
        <v>20</v>
      </c>
    </row>
    <row r="83" spans="1:3" ht="13" customHeight="1">
      <c r="A83" s="45">
        <v>78</v>
      </c>
      <c r="B83" s="1" t="s">
        <v>92</v>
      </c>
      <c r="C83" s="62">
        <v>20</v>
      </c>
    </row>
    <row r="84" spans="1:3" ht="13" customHeight="1">
      <c r="A84" s="45">
        <v>79</v>
      </c>
      <c r="B84" s="1" t="s">
        <v>93</v>
      </c>
      <c r="C84" s="62">
        <v>20</v>
      </c>
    </row>
    <row r="85" spans="1:3" ht="13" customHeight="1">
      <c r="A85" s="45">
        <v>80</v>
      </c>
      <c r="B85" s="1" t="s">
        <v>94</v>
      </c>
      <c r="C85" s="62">
        <v>20</v>
      </c>
    </row>
  </sheetData>
  <sheetProtection algorithmName="SHA-512" hashValue="P+BEHhUbfr8wFITmcO1McaERn6/MCE0NY417u7aQLwNa7RsQbP5HuxNWx9c9sQtjlJ4tgmtAcei6tifffh1Sow==" saltValue="J/8voF/JTB9M0GVNAtxuEA==" spinCount="100000" sheet="1" objects="1" scenarios="1" selectLockedCells="1" selectUnlockedCells="1"/>
  <pageMargins left="0.25" right="0.25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17A-1264-4EE6-97F2-B47EBEBB1395}">
  <sheetPr>
    <tabColor theme="1"/>
  </sheetPr>
  <dimension ref="A1:D16"/>
  <sheetViews>
    <sheetView workbookViewId="0">
      <selection activeCell="B4" sqref="B4"/>
    </sheetView>
  </sheetViews>
  <sheetFormatPr baseColWidth="10" defaultColWidth="11.5" defaultRowHeight="13"/>
  <cols>
    <col min="1" max="1" width="11.5" style="86"/>
    <col min="2" max="2" width="32.5" style="86" customWidth="1"/>
    <col min="3" max="3" width="20" style="86" customWidth="1"/>
    <col min="4" max="16384" width="11.5" style="86"/>
  </cols>
  <sheetData>
    <row r="1" spans="1:4" s="87" customFormat="1">
      <c r="A1" s="87" t="s">
        <v>10</v>
      </c>
      <c r="B1" s="87" t="s">
        <v>9</v>
      </c>
      <c r="C1" s="87" t="s">
        <v>101</v>
      </c>
      <c r="D1" s="87" t="s">
        <v>102</v>
      </c>
    </row>
    <row r="2" spans="1:4">
      <c r="A2" s="86">
        <v>6</v>
      </c>
      <c r="B2" s="85" t="s">
        <v>118</v>
      </c>
      <c r="C2" s="85" t="s">
        <v>111</v>
      </c>
      <c r="D2" s="85" t="s">
        <v>104</v>
      </c>
    </row>
    <row r="3" spans="1:4">
      <c r="A3" s="86">
        <v>7</v>
      </c>
      <c r="B3" s="85" t="s">
        <v>119</v>
      </c>
      <c r="C3" s="85" t="s">
        <v>110</v>
      </c>
      <c r="D3" s="85" t="s">
        <v>105</v>
      </c>
    </row>
    <row r="4" spans="1:4">
      <c r="A4" s="86">
        <v>8</v>
      </c>
      <c r="C4" s="85" t="s">
        <v>109</v>
      </c>
      <c r="D4" s="85" t="s">
        <v>106</v>
      </c>
    </row>
    <row r="5" spans="1:4">
      <c r="A5" s="86">
        <v>9</v>
      </c>
      <c r="C5" s="85" t="s">
        <v>112</v>
      </c>
      <c r="D5" s="85" t="s">
        <v>107</v>
      </c>
    </row>
    <row r="6" spans="1:4">
      <c r="A6" s="86">
        <v>10</v>
      </c>
      <c r="C6" s="85" t="s">
        <v>113</v>
      </c>
      <c r="D6" s="85" t="s">
        <v>108</v>
      </c>
    </row>
    <row r="7" spans="1:4">
      <c r="A7" s="86">
        <v>11</v>
      </c>
      <c r="C7" s="85" t="s">
        <v>117</v>
      </c>
      <c r="D7" s="85"/>
    </row>
    <row r="8" spans="1:4">
      <c r="A8" s="86">
        <v>12</v>
      </c>
      <c r="C8" s="85" t="s">
        <v>114</v>
      </c>
      <c r="D8" s="85"/>
    </row>
    <row r="9" spans="1:4">
      <c r="A9" s="86">
        <v>13</v>
      </c>
      <c r="C9" s="85" t="s">
        <v>115</v>
      </c>
      <c r="D9" s="85"/>
    </row>
    <row r="10" spans="1:4">
      <c r="A10" s="86">
        <v>14</v>
      </c>
      <c r="C10" s="85" t="s">
        <v>116</v>
      </c>
    </row>
    <row r="11" spans="1:4">
      <c r="A11" s="86">
        <v>15</v>
      </c>
    </row>
    <row r="12" spans="1:4">
      <c r="A12" s="86">
        <v>16</v>
      </c>
    </row>
    <row r="13" spans="1:4">
      <c r="A13" s="86">
        <v>17</v>
      </c>
    </row>
    <row r="14" spans="1:4">
      <c r="A14" s="86">
        <v>18</v>
      </c>
    </row>
    <row r="15" spans="1:4">
      <c r="A15" s="85">
        <v>19</v>
      </c>
    </row>
    <row r="16" spans="1:4">
      <c r="A16" s="85" t="s">
        <v>103</v>
      </c>
    </row>
  </sheetData>
  <sheetProtection algorithmName="SHA-512" hashValue="a8BYOlb4W15tKeWsJ1BVyMDryuVkUazu7ikqN6A0yxKpSY+1RuWOwssTI88UNco7xvcx5rsfX6IxDsxkEOUKLg==" saltValue="WkhVUZl7elo8DbWGox4gZA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Einzelwettbewerb KATA</vt:lpstr>
      <vt:lpstr>Einzelwettbewerb KUMITE</vt:lpstr>
      <vt:lpstr>Teamwettbewerbe KATA</vt:lpstr>
      <vt:lpstr>Kategorien</vt:lpstr>
      <vt:lpstr>Menü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RS</cp:lastModifiedBy>
  <dcterms:created xsi:type="dcterms:W3CDTF">2023-02-03T20:26:21Z</dcterms:created>
  <dcterms:modified xsi:type="dcterms:W3CDTF">2023-02-04T12:59:27Z</dcterms:modified>
</cp:coreProperties>
</file>